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115" windowHeight="9720" activeTab="0"/>
  </bookViews>
  <sheets>
    <sheet name="Лист1" sheetId="1" r:id="rId1"/>
    <sheet name="Лист1 (2)" sheetId="2" r:id="rId2"/>
  </sheets>
  <definedNames>
    <definedName name="_xlnm.Print_Area" localSheetId="0">'Лист1'!$A$1:$M$69</definedName>
  </definedNames>
  <calcPr fullCalcOnLoad="1"/>
</workbook>
</file>

<file path=xl/sharedStrings.xml><?xml version="1.0" encoding="utf-8"?>
<sst xmlns="http://schemas.openxmlformats.org/spreadsheetml/2006/main" count="184" uniqueCount="125">
  <si>
    <t>міський голова</t>
  </si>
  <si>
    <t>О.О.Зарубін</t>
  </si>
  <si>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</si>
  <si>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</si>
  <si>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</si>
  <si>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</si>
  <si>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</si>
  <si>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</si>
  <si>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</si>
  <si>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</si>
  <si>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</si>
  <si>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</si>
  <si>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</si>
  <si>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</si>
  <si>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</si>
  <si>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</si>
  <si>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</si>
  <si>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</si>
  <si>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</si>
  <si>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</si>
  <si>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</si>
  <si>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</si>
  <si>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</si>
  <si>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</si>
  <si>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</si>
  <si>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</si>
  <si>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</si>
  <si>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</si>
  <si>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</si>
  <si>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</si>
  <si>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</si>
  <si>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</si>
  <si>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</si>
  <si>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</si>
  <si>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</si>
  <si>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</si>
  <si>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</si>
  <si>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</si>
  <si>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</si>
  <si>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</si>
  <si>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</si>
  <si>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</si>
  <si>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</si>
  <si>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</si>
  <si>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</si>
  <si>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</si>
  <si>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18030100</t>
  </si>
  <si>
    <t>Туристичний збір, сплачений юридичними особами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</si>
  <si>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</si>
  <si>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</si>
  <si>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</si>
  <si>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</si>
  <si>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</si>
  <si>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</si>
  <si>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</si>
  <si>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</si>
  <si>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</si>
  <si>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</si>
  <si>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</si>
  <si>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</si>
  <si>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</si>
  <si>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</si>
  <si>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</si>
  <si>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</si>
  <si>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</si>
  <si>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</si>
  <si>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</si>
  <si>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</si>
  <si>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</si>
  <si>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</si>
  <si>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</si>
  <si>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</si>
  <si>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</si>
  <si>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</si>
  <si>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</si>
  <si>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</si>
  <si>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</si>
  <si>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</si>
  <si>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</si>
  <si>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</si>
  <si>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</si>
  <si>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</si>
  <si>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</si>
  <si>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</si>
  <si>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</si>
  <si>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</si>
  <si>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</si>
  <si>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</si>
  <si>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</si>
  <si>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 </t>
  </si>
  <si>
    <t>41035000</t>
  </si>
  <si>
    <t>Інші субвенції </t>
  </si>
  <si>
    <t>Усього ( без урахування трансфертів)</t>
  </si>
  <si>
    <t>Усього</t>
  </si>
  <si>
    <t>Н.І.Мусієнко</t>
  </si>
  <si>
    <t>начальник відділу фінансів, економічного розвитку та торгівлі</t>
  </si>
  <si>
    <t>План 2 кварт</t>
  </si>
  <si>
    <t>Факт 2 кварт</t>
  </si>
  <si>
    <t>виконання  доходів міського бюджету за  1 півріччя 2016 року</t>
  </si>
  <si>
    <t xml:space="preserve">   (загальний фонд)</t>
  </si>
  <si>
    <t xml:space="preserve">АНАЛІЗ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</si>
  <si>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</si>
  <si>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</si>
  <si>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</si>
  <si>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</si>
  <si>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</si>
  <si>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</si>
  <si>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</si>
  <si>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</si>
  <si>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</si>
  <si>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Державне мито, не віднесене до інших категорій</t>
  </si>
  <si>
    <t>Виконання %</t>
  </si>
  <si>
    <t>перевиконання</t>
  </si>
  <si>
    <t>можно уточночнять</t>
  </si>
  <si>
    <t xml:space="preserve">                 виконання  доходів міського бюджету за  1 півріччя 2016 року</t>
  </si>
  <si>
    <t xml:space="preserve">       АНАЛІЗ </t>
  </si>
  <si>
    <t xml:space="preserve">                                                (загальний фонд)</t>
  </si>
  <si>
    <t>план</t>
  </si>
  <si>
    <t>факт</t>
  </si>
  <si>
    <t>%</t>
  </si>
  <si>
    <t>перевикон</t>
  </si>
  <si>
    <t>Начальник відділу фінансів, економічного розвитку та торгівлі</t>
  </si>
  <si>
    <t>План 1 півріччя (грн.)</t>
  </si>
  <si>
    <t>Факт 1 півріччя (грн.)</t>
  </si>
  <si>
    <t>22080402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</si>
</sst>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9"/>
      <name val="Times New Roman Cyr"/>
      <family val="0"/>
    </font>
    <font>
      <b/>
      <sz val="12"/>
      <name val="Arial Cyr"/>
      <family val="0"/>
    </font>
    <font>
      <b/>
      <sz val="12"/>
      <name val="Times New Roman Cyr"/>
      <family val="0"/>
    </font>
    <font>
      <sz val="12"/>
      <name val="Arial Cyr"/>
      <family val="0"/>
    </font>
    <font>
      <sz val="12"/>
      <name val="Times New Roman Cyr"/>
      <family val="0"/>
    </font>
    <font>
      <b/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 Cyr"/>
      <family val="0"/>
    </font>
    <font>
      <b/>
      <i/>
      <sz val="12"/>
      <color indexed="8"/>
      <name val="Arial"/>
      <family val="2"/>
    </font>
    <font>
      <sz val="12"/>
      <color indexed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Times New Roman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2" fontId="9" fillId="0" borderId="11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 quotePrefix="1">
      <alignment horizontal="left" vertical="top" wrapText="1"/>
    </xf>
    <xf numFmtId="2" fontId="6" fillId="0" borderId="11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8" fillId="0" borderId="12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2" fontId="8" fillId="0" borderId="12" xfId="0" applyNumberFormat="1" applyFont="1" applyBorder="1" applyAlignment="1">
      <alignment vertical="top" wrapText="1"/>
    </xf>
    <xf numFmtId="2" fontId="8" fillId="0" borderId="11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2" fontId="8" fillId="24" borderId="10" xfId="0" applyNumberFormat="1" applyFont="1" applyFill="1" applyBorder="1" applyAlignment="1">
      <alignment vertical="top" wrapText="1"/>
    </xf>
    <xf numFmtId="2" fontId="8" fillId="24" borderId="11" xfId="0" applyNumberFormat="1" applyFont="1" applyFill="1" applyBorder="1" applyAlignment="1">
      <alignment vertical="top" wrapText="1"/>
    </xf>
    <xf numFmtId="2" fontId="6" fillId="24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2" fontId="6" fillId="24" borderId="11" xfId="0" applyNumberFormat="1" applyFont="1" applyFill="1" applyBorder="1" applyAlignment="1">
      <alignment vertical="top" wrapText="1"/>
    </xf>
    <xf numFmtId="2" fontId="6" fillId="24" borderId="11" xfId="0" applyNumberFormat="1" applyFont="1" applyFill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15" fillId="0" borderId="0" xfId="0" applyNumberFormat="1" applyFont="1" applyAlignment="1">
      <alignment/>
    </xf>
    <xf numFmtId="1" fontId="1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10" fontId="7" fillId="0" borderId="0" xfId="0" applyNumberFormat="1" applyFont="1" applyAlignment="1">
      <alignment/>
    </xf>
    <xf numFmtId="2" fontId="9" fillId="0" borderId="12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" fontId="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3" fillId="0" borderId="10" xfId="0" applyNumberFormat="1" applyFont="1" applyBorder="1" applyAlignment="1" quotePrefix="1">
      <alignment horizontal="left" vertical="top" wrapText="1"/>
    </xf>
    <xf numFmtId="10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 quotePrefix="1">
      <alignment horizontal="left" vertical="top" wrapText="1"/>
    </xf>
    <xf numFmtId="2" fontId="21" fillId="0" borderId="12" xfId="0" applyNumberFormat="1" applyFont="1" applyBorder="1" applyAlignment="1">
      <alignment horizontal="right" vertical="top" wrapText="1"/>
    </xf>
    <xf numFmtId="2" fontId="21" fillId="0" borderId="11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18" fillId="0" borderId="0" xfId="0" applyFont="1" applyAlignment="1">
      <alignment/>
    </xf>
    <xf numFmtId="10" fontId="18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2" fontId="42" fillId="0" borderId="11" xfId="0" applyNumberFormat="1" applyFont="1" applyBorder="1" applyAlignment="1">
      <alignment horizontal="right" vertical="top" wrapText="1"/>
    </xf>
    <xf numFmtId="2" fontId="43" fillId="0" borderId="12" xfId="0" applyNumberFormat="1" applyFont="1" applyBorder="1" applyAlignment="1">
      <alignment vertical="top" wrapText="1"/>
    </xf>
    <xf numFmtId="2" fontId="43" fillId="0" borderId="10" xfId="0" applyNumberFormat="1" applyFont="1" applyBorder="1" applyAlignment="1">
      <alignment vertical="top" wrapText="1"/>
    </xf>
    <xf numFmtId="2" fontId="43" fillId="24" borderId="10" xfId="0" applyNumberFormat="1" applyFont="1" applyFill="1" applyBorder="1" applyAlignment="1">
      <alignment vertical="top" wrapText="1"/>
    </xf>
    <xf numFmtId="2" fontId="43" fillId="24" borderId="11" xfId="0" applyNumberFormat="1" applyFont="1" applyFill="1" applyBorder="1" applyAlignment="1">
      <alignment vertical="top" wrapText="1"/>
    </xf>
    <xf numFmtId="2" fontId="42" fillId="24" borderId="10" xfId="0" applyNumberFormat="1" applyFont="1" applyFill="1" applyBorder="1" applyAlignment="1">
      <alignment vertical="top" wrapText="1"/>
    </xf>
    <xf numFmtId="2" fontId="43" fillId="0" borderId="11" xfId="0" applyNumberFormat="1" applyFont="1" applyBorder="1" applyAlignment="1">
      <alignment horizontal="right" vertical="top" wrapText="1"/>
    </xf>
    <xf numFmtId="2" fontId="42" fillId="24" borderId="11" xfId="0" applyNumberFormat="1" applyFont="1" applyFill="1" applyBorder="1" applyAlignment="1">
      <alignment vertical="top" wrapText="1"/>
    </xf>
    <xf numFmtId="2" fontId="42" fillId="24" borderId="11" xfId="0" applyNumberFormat="1" applyFont="1" applyFill="1" applyBorder="1" applyAlignment="1">
      <alignment horizontal="right" vertical="top" wrapText="1"/>
    </xf>
    <xf numFmtId="2" fontId="43" fillId="0" borderId="11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/>
    </xf>
    <xf numFmtId="2" fontId="21" fillId="0" borderId="12" xfId="0" applyNumberFormat="1" applyFont="1" applyBorder="1" applyAlignment="1">
      <alignment horizontal="right" vertical="top" wrapText="1"/>
    </xf>
    <xf numFmtId="2" fontId="21" fillId="0" borderId="11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  <xf numFmtId="2" fontId="8" fillId="0" borderId="12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PageLayoutView="0" workbookViewId="0" topLeftCell="A34">
      <selection activeCell="C55" sqref="C55:G55"/>
    </sheetView>
  </sheetViews>
  <sheetFormatPr defaultColWidth="9.00390625" defaultRowHeight="12.75"/>
  <cols>
    <col min="1" max="1" width="8.00390625" style="0" customWidth="1"/>
    <col min="2" max="2" width="14.625" style="0" customWidth="1"/>
    <col min="3" max="3" width="16.00390625" style="0" customWidth="1"/>
    <col min="4" max="4" width="11.625" style="0" customWidth="1"/>
    <col min="5" max="5" width="16.00390625" style="0" customWidth="1"/>
    <col min="6" max="6" width="17.00390625" style="0" customWidth="1"/>
    <col min="7" max="7" width="7.375" style="0" customWidth="1"/>
    <col min="8" max="8" width="9.25390625" style="0" hidden="1" customWidth="1"/>
    <col min="9" max="9" width="8.625" style="0" hidden="1" customWidth="1"/>
    <col min="10" max="10" width="20.00390625" style="0" customWidth="1"/>
    <col min="11" max="11" width="18.75390625" style="0" customWidth="1"/>
    <col min="12" max="12" width="13.625" style="31" customWidth="1"/>
    <col min="14" max="14" width="9.625" style="0" bestFit="1" customWidth="1"/>
  </cols>
  <sheetData>
    <row r="1" spans="9:10" ht="13.5" customHeight="1">
      <c r="I1" s="1"/>
      <c r="J1" s="1"/>
    </row>
    <row r="2" spans="1:13" s="34" customFormat="1" ht="20.25">
      <c r="A2" s="44"/>
      <c r="B2" s="44"/>
      <c r="C2" s="44"/>
      <c r="D2" s="44"/>
      <c r="E2" s="67" t="s">
        <v>115</v>
      </c>
      <c r="F2" s="67"/>
      <c r="G2" s="67"/>
      <c r="H2" s="67"/>
      <c r="I2" s="67"/>
      <c r="J2" s="67"/>
      <c r="K2" s="67"/>
      <c r="L2" s="67"/>
      <c r="M2" s="67"/>
    </row>
    <row r="3" spans="1:13" s="34" customFormat="1" ht="20.25">
      <c r="A3" s="95" t="s">
        <v>114</v>
      </c>
      <c r="B3" s="95"/>
      <c r="C3" s="95"/>
      <c r="D3" s="95"/>
      <c r="E3" s="95"/>
      <c r="F3" s="95"/>
      <c r="G3" s="95"/>
      <c r="H3" s="95"/>
      <c r="I3" s="95"/>
      <c r="J3" s="96"/>
      <c r="K3" s="96"/>
      <c r="L3" s="96"/>
      <c r="M3" s="44"/>
    </row>
    <row r="4" spans="1:13" s="34" customFormat="1" ht="20.25">
      <c r="A4" s="94" t="s">
        <v>116</v>
      </c>
      <c r="B4" s="94"/>
      <c r="C4" s="94"/>
      <c r="D4" s="94"/>
      <c r="E4" s="94"/>
      <c r="F4" s="94"/>
      <c r="G4" s="94"/>
      <c r="H4" s="94"/>
      <c r="I4" s="94"/>
      <c r="J4" s="46"/>
      <c r="K4" s="44"/>
      <c r="L4" s="45"/>
      <c r="M4" s="44"/>
    </row>
    <row r="5" spans="1:12" s="34" customFormat="1" ht="15.75">
      <c r="A5" s="68"/>
      <c r="B5" s="68"/>
      <c r="C5" s="68"/>
      <c r="D5" s="68"/>
      <c r="E5" s="68"/>
      <c r="F5" s="68"/>
      <c r="G5" s="68"/>
      <c r="H5" s="68"/>
      <c r="I5" s="68"/>
      <c r="J5" s="35"/>
      <c r="L5" s="36"/>
    </row>
    <row r="6" spans="1:12" s="34" customFormat="1" ht="15.75">
      <c r="A6" s="68"/>
      <c r="B6" s="68"/>
      <c r="C6" s="68"/>
      <c r="D6" s="68"/>
      <c r="E6" s="68"/>
      <c r="F6" s="68"/>
      <c r="G6" s="68"/>
      <c r="H6" s="68"/>
      <c r="I6" s="68"/>
      <c r="J6" s="35"/>
      <c r="L6" s="36"/>
    </row>
    <row r="7" spans="2:12" s="34" customFormat="1" ht="31.5">
      <c r="B7" s="38" t="s">
        <v>2</v>
      </c>
      <c r="C7" s="91" t="s">
        <v>3</v>
      </c>
      <c r="D7" s="91"/>
      <c r="E7" s="91"/>
      <c r="F7" s="91"/>
      <c r="G7" s="91"/>
      <c r="H7" s="92" t="s">
        <v>96</v>
      </c>
      <c r="I7" s="93"/>
      <c r="J7" s="38" t="s">
        <v>122</v>
      </c>
      <c r="K7" s="38" t="s">
        <v>123</v>
      </c>
      <c r="L7" s="38" t="s">
        <v>111</v>
      </c>
    </row>
    <row r="8" spans="2:12" s="34" customFormat="1" ht="15.75">
      <c r="B8" s="38">
        <v>1</v>
      </c>
      <c r="C8" s="91">
        <v>2</v>
      </c>
      <c r="D8" s="91"/>
      <c r="E8" s="91"/>
      <c r="F8" s="91"/>
      <c r="G8" s="91"/>
      <c r="H8" s="92">
        <v>3</v>
      </c>
      <c r="I8" s="93"/>
      <c r="J8" s="39">
        <v>3</v>
      </c>
      <c r="K8" s="69">
        <v>4</v>
      </c>
      <c r="L8" s="69">
        <v>5</v>
      </c>
    </row>
    <row r="9" spans="2:12" s="34" customFormat="1" ht="18.75">
      <c r="B9" s="47" t="s">
        <v>4</v>
      </c>
      <c r="C9" s="59" t="s">
        <v>5</v>
      </c>
      <c r="D9" s="59"/>
      <c r="E9" s="59"/>
      <c r="F9" s="59"/>
      <c r="G9" s="59"/>
      <c r="H9" s="83">
        <v>15692720</v>
      </c>
      <c r="I9" s="84"/>
      <c r="J9" s="70">
        <f>J10+J13+J18+J20</f>
        <v>15692720</v>
      </c>
      <c r="K9" s="70">
        <f>K10+K13+K18+K20</f>
        <v>19807225.28</v>
      </c>
      <c r="L9" s="48">
        <f>K9/J9</f>
        <v>1.262191976916685</v>
      </c>
    </row>
    <row r="10" spans="2:12" s="34" customFormat="1" ht="18.75">
      <c r="B10" s="47" t="s">
        <v>6</v>
      </c>
      <c r="C10" s="59" t="s">
        <v>7</v>
      </c>
      <c r="D10" s="59"/>
      <c r="E10" s="59"/>
      <c r="F10" s="59"/>
      <c r="G10" s="59"/>
      <c r="H10" s="83">
        <v>4960</v>
      </c>
      <c r="I10" s="84"/>
      <c r="J10" s="70">
        <f>J11</f>
        <v>4960</v>
      </c>
      <c r="K10" s="70">
        <f>K11</f>
        <v>8558.52</v>
      </c>
      <c r="L10" s="48">
        <f>K10/J10</f>
        <v>1.7255080645161291</v>
      </c>
    </row>
    <row r="11" spans="2:12" s="34" customFormat="1" ht="18.75">
      <c r="B11" s="47" t="s">
        <v>8</v>
      </c>
      <c r="C11" s="59" t="s">
        <v>9</v>
      </c>
      <c r="D11" s="59"/>
      <c r="E11" s="59"/>
      <c r="F11" s="59"/>
      <c r="G11" s="59"/>
      <c r="H11" s="83">
        <v>4960</v>
      </c>
      <c r="I11" s="84"/>
      <c r="J11" s="70">
        <f>J12</f>
        <v>4960</v>
      </c>
      <c r="K11" s="70">
        <f>K12</f>
        <v>8558.52</v>
      </c>
      <c r="L11" s="48">
        <f aca="true" t="shared" si="0" ref="L11:L65">K11/J11</f>
        <v>1.7255080645161291</v>
      </c>
    </row>
    <row r="12" spans="2:12" s="34" customFormat="1" ht="18.75">
      <c r="B12" s="49" t="s">
        <v>10</v>
      </c>
      <c r="C12" s="80" t="s">
        <v>11</v>
      </c>
      <c r="D12" s="80"/>
      <c r="E12" s="80"/>
      <c r="F12" s="80"/>
      <c r="G12" s="80"/>
      <c r="H12" s="89">
        <v>4960</v>
      </c>
      <c r="I12" s="90"/>
      <c r="J12" s="71">
        <v>4960</v>
      </c>
      <c r="K12" s="72">
        <v>8558.52</v>
      </c>
      <c r="L12" s="48">
        <f t="shared" si="0"/>
        <v>1.7255080645161291</v>
      </c>
    </row>
    <row r="13" spans="2:12" s="34" customFormat="1" ht="18.75">
      <c r="B13" s="47" t="s">
        <v>12</v>
      </c>
      <c r="C13" s="59" t="s">
        <v>13</v>
      </c>
      <c r="D13" s="59"/>
      <c r="E13" s="59"/>
      <c r="F13" s="59"/>
      <c r="G13" s="59"/>
      <c r="H13" s="83">
        <v>150000</v>
      </c>
      <c r="I13" s="84"/>
      <c r="J13" s="70">
        <f>J14+J16</f>
        <v>150000</v>
      </c>
      <c r="K13" s="70">
        <f>K14+K16</f>
        <v>123992.48</v>
      </c>
      <c r="L13" s="48">
        <f t="shared" si="0"/>
        <v>0.8266165333333333</v>
      </c>
    </row>
    <row r="14" spans="2:12" s="34" customFormat="1" ht="18.75">
      <c r="B14" s="47" t="s">
        <v>14</v>
      </c>
      <c r="C14" s="59" t="s">
        <v>15</v>
      </c>
      <c r="D14" s="59"/>
      <c r="E14" s="59"/>
      <c r="F14" s="59"/>
      <c r="G14" s="59"/>
      <c r="H14" s="83">
        <v>150000</v>
      </c>
      <c r="I14" s="84"/>
      <c r="J14" s="70">
        <f>J15</f>
        <v>150000</v>
      </c>
      <c r="K14" s="70">
        <f>K15</f>
        <v>123855</v>
      </c>
      <c r="L14" s="48">
        <f t="shared" si="0"/>
        <v>0.8257</v>
      </c>
    </row>
    <row r="15" spans="2:12" s="34" customFormat="1" ht="18.75">
      <c r="B15" s="49" t="s">
        <v>16</v>
      </c>
      <c r="C15" s="80" t="s">
        <v>17</v>
      </c>
      <c r="D15" s="80"/>
      <c r="E15" s="80"/>
      <c r="F15" s="80"/>
      <c r="G15" s="80"/>
      <c r="H15" s="89">
        <v>150000</v>
      </c>
      <c r="I15" s="90"/>
      <c r="J15" s="71">
        <v>150000</v>
      </c>
      <c r="K15" s="72">
        <v>123855</v>
      </c>
      <c r="L15" s="48">
        <f t="shared" si="0"/>
        <v>0.8257</v>
      </c>
    </row>
    <row r="16" spans="2:13" s="34" customFormat="1" ht="18.75">
      <c r="B16" s="47">
        <v>13020000</v>
      </c>
      <c r="C16" s="52" t="s">
        <v>102</v>
      </c>
      <c r="D16" s="53"/>
      <c r="E16" s="53"/>
      <c r="F16" s="53"/>
      <c r="G16" s="53"/>
      <c r="H16" s="53"/>
      <c r="I16" s="51"/>
      <c r="J16" s="73">
        <f>J17</f>
        <v>0</v>
      </c>
      <c r="K16" s="74">
        <f>K17</f>
        <v>137.48</v>
      </c>
      <c r="L16" s="48"/>
      <c r="M16" s="40"/>
    </row>
    <row r="17" spans="2:13" s="34" customFormat="1" ht="18.75">
      <c r="B17" s="49">
        <v>13020200</v>
      </c>
      <c r="C17" s="64" t="s">
        <v>103</v>
      </c>
      <c r="D17" s="65"/>
      <c r="E17" s="65"/>
      <c r="F17" s="65"/>
      <c r="G17" s="66"/>
      <c r="H17" s="53"/>
      <c r="I17" s="51"/>
      <c r="J17" s="74">
        <v>0</v>
      </c>
      <c r="K17" s="74">
        <v>137.48</v>
      </c>
      <c r="L17" s="48"/>
      <c r="M17" s="41"/>
    </row>
    <row r="18" spans="2:12" s="34" customFormat="1" ht="18.75">
      <c r="B18" s="47" t="s">
        <v>18</v>
      </c>
      <c r="C18" s="59" t="s">
        <v>19</v>
      </c>
      <c r="D18" s="59"/>
      <c r="E18" s="59"/>
      <c r="F18" s="59"/>
      <c r="G18" s="59"/>
      <c r="H18" s="83">
        <v>2480000</v>
      </c>
      <c r="I18" s="84"/>
      <c r="J18" s="70">
        <f>J19</f>
        <v>2480000</v>
      </c>
      <c r="K18" s="70">
        <f>K19</f>
        <v>2336353.67</v>
      </c>
      <c r="L18" s="48">
        <f t="shared" si="0"/>
        <v>0.9420780927419354</v>
      </c>
    </row>
    <row r="19" spans="2:12" s="34" customFormat="1" ht="18.75">
      <c r="B19" s="49" t="s">
        <v>20</v>
      </c>
      <c r="C19" s="80" t="s">
        <v>21</v>
      </c>
      <c r="D19" s="80"/>
      <c r="E19" s="80"/>
      <c r="F19" s="80"/>
      <c r="G19" s="80"/>
      <c r="H19" s="89">
        <v>2480000</v>
      </c>
      <c r="I19" s="90"/>
      <c r="J19" s="71">
        <v>2480000</v>
      </c>
      <c r="K19" s="72">
        <v>2336353.67</v>
      </c>
      <c r="L19" s="48">
        <f t="shared" si="0"/>
        <v>0.9420780927419354</v>
      </c>
    </row>
    <row r="20" spans="2:12" s="34" customFormat="1" ht="18.75">
      <c r="B20" s="47" t="s">
        <v>22</v>
      </c>
      <c r="C20" s="59" t="s">
        <v>23</v>
      </c>
      <c r="D20" s="59"/>
      <c r="E20" s="59"/>
      <c r="F20" s="59"/>
      <c r="G20" s="59"/>
      <c r="H20" s="83">
        <v>13057760</v>
      </c>
      <c r="I20" s="84"/>
      <c r="J20" s="70">
        <f>J21+J31+J37+J34</f>
        <v>13057760</v>
      </c>
      <c r="K20" s="70">
        <f>K21+K31+K37+K34</f>
        <v>17338320.610000003</v>
      </c>
      <c r="L20" s="48">
        <f t="shared" si="0"/>
        <v>1.3278173752619136</v>
      </c>
    </row>
    <row r="21" spans="2:12" s="34" customFormat="1" ht="18.75">
      <c r="B21" s="47" t="s">
        <v>24</v>
      </c>
      <c r="C21" s="59" t="s">
        <v>25</v>
      </c>
      <c r="D21" s="59"/>
      <c r="E21" s="59"/>
      <c r="F21" s="59"/>
      <c r="G21" s="59"/>
      <c r="H21" s="83">
        <v>5607760</v>
      </c>
      <c r="I21" s="84"/>
      <c r="J21" s="70">
        <f>J22+J23+J24+J25+J26+J27+J28+J29+J30</f>
        <v>5607760</v>
      </c>
      <c r="K21" s="70">
        <f>K22+K23+K24+K25+K26+K27+K28+K29+K30</f>
        <v>6965801.58</v>
      </c>
      <c r="L21" s="48">
        <f t="shared" si="0"/>
        <v>1.242171844016149</v>
      </c>
    </row>
    <row r="22" spans="2:12" s="34" customFormat="1" ht="18.75">
      <c r="B22" s="49" t="s">
        <v>26</v>
      </c>
      <c r="C22" s="80" t="s">
        <v>27</v>
      </c>
      <c r="D22" s="80"/>
      <c r="E22" s="80"/>
      <c r="F22" s="80"/>
      <c r="G22" s="80"/>
      <c r="H22" s="89">
        <v>9800</v>
      </c>
      <c r="I22" s="90"/>
      <c r="J22" s="71">
        <v>9800</v>
      </c>
      <c r="K22" s="72">
        <v>13268.6</v>
      </c>
      <c r="L22" s="48">
        <f t="shared" si="0"/>
        <v>1.3539387755102041</v>
      </c>
    </row>
    <row r="23" spans="2:12" s="34" customFormat="1" ht="18.75">
      <c r="B23" s="49" t="s">
        <v>28</v>
      </c>
      <c r="C23" s="80" t="s">
        <v>29</v>
      </c>
      <c r="D23" s="80"/>
      <c r="E23" s="80"/>
      <c r="F23" s="80"/>
      <c r="G23" s="80"/>
      <c r="H23" s="89">
        <v>4960</v>
      </c>
      <c r="I23" s="90"/>
      <c r="J23" s="71">
        <v>4960</v>
      </c>
      <c r="K23" s="72">
        <v>1751.48</v>
      </c>
      <c r="L23" s="48">
        <f t="shared" si="0"/>
        <v>0.35312096774193547</v>
      </c>
    </row>
    <row r="24" spans="2:12" s="34" customFormat="1" ht="18.75">
      <c r="B24" s="49" t="s">
        <v>30</v>
      </c>
      <c r="C24" s="80" t="s">
        <v>31</v>
      </c>
      <c r="D24" s="80"/>
      <c r="E24" s="80"/>
      <c r="F24" s="80"/>
      <c r="G24" s="80"/>
      <c r="H24" s="89">
        <v>249800</v>
      </c>
      <c r="I24" s="90"/>
      <c r="J24" s="71">
        <v>249800</v>
      </c>
      <c r="K24" s="72">
        <v>288753.17</v>
      </c>
      <c r="L24" s="48">
        <f t="shared" si="0"/>
        <v>1.155937429943955</v>
      </c>
    </row>
    <row r="25" spans="2:14" s="34" customFormat="1" ht="18.75">
      <c r="B25" s="49" t="s">
        <v>32</v>
      </c>
      <c r="C25" s="80" t="s">
        <v>33</v>
      </c>
      <c r="D25" s="80"/>
      <c r="E25" s="80"/>
      <c r="F25" s="80"/>
      <c r="G25" s="80"/>
      <c r="H25" s="89">
        <v>1350000</v>
      </c>
      <c r="I25" s="90"/>
      <c r="J25" s="71">
        <v>1350000</v>
      </c>
      <c r="K25" s="72">
        <v>3051980.12</v>
      </c>
      <c r="L25" s="48">
        <f t="shared" si="0"/>
        <v>2.2607260148148147</v>
      </c>
      <c r="M25" s="42"/>
      <c r="N25" s="43"/>
    </row>
    <row r="26" spans="2:14" s="34" customFormat="1" ht="18.75">
      <c r="B26" s="49" t="s">
        <v>34</v>
      </c>
      <c r="C26" s="80" t="s">
        <v>35</v>
      </c>
      <c r="D26" s="80"/>
      <c r="E26" s="80"/>
      <c r="F26" s="80"/>
      <c r="G26" s="80"/>
      <c r="H26" s="89">
        <v>1999000</v>
      </c>
      <c r="I26" s="90"/>
      <c r="J26" s="71">
        <v>1999000</v>
      </c>
      <c r="K26" s="72">
        <v>2287646.34</v>
      </c>
      <c r="L26" s="48">
        <f t="shared" si="0"/>
        <v>1.1443953676838419</v>
      </c>
      <c r="N26" s="43"/>
    </row>
    <row r="27" spans="2:14" s="34" customFormat="1" ht="18.75">
      <c r="B27" s="49" t="s">
        <v>36</v>
      </c>
      <c r="C27" s="80" t="s">
        <v>37</v>
      </c>
      <c r="D27" s="80"/>
      <c r="E27" s="80"/>
      <c r="F27" s="80"/>
      <c r="G27" s="80"/>
      <c r="H27" s="89">
        <v>49600</v>
      </c>
      <c r="I27" s="90"/>
      <c r="J27" s="71">
        <v>49600</v>
      </c>
      <c r="K27" s="72">
        <v>88548.89</v>
      </c>
      <c r="L27" s="48">
        <f t="shared" si="0"/>
        <v>1.785259879032258</v>
      </c>
      <c r="N27" s="43"/>
    </row>
    <row r="28" spans="2:14" s="34" customFormat="1" ht="18.75">
      <c r="B28" s="49" t="s">
        <v>38</v>
      </c>
      <c r="C28" s="80" t="s">
        <v>39</v>
      </c>
      <c r="D28" s="80"/>
      <c r="E28" s="80"/>
      <c r="F28" s="80"/>
      <c r="G28" s="80"/>
      <c r="H28" s="89">
        <v>600000</v>
      </c>
      <c r="I28" s="90"/>
      <c r="J28" s="71">
        <v>600000</v>
      </c>
      <c r="K28" s="72">
        <v>641619.65</v>
      </c>
      <c r="L28" s="48">
        <f t="shared" si="0"/>
        <v>1.0693660833333334</v>
      </c>
      <c r="N28" s="43"/>
    </row>
    <row r="29" spans="2:14" s="34" customFormat="1" ht="18.75">
      <c r="B29" s="49" t="s">
        <v>40</v>
      </c>
      <c r="C29" s="80" t="s">
        <v>41</v>
      </c>
      <c r="D29" s="80"/>
      <c r="E29" s="80"/>
      <c r="F29" s="80"/>
      <c r="G29" s="80"/>
      <c r="H29" s="89">
        <v>1315000</v>
      </c>
      <c r="I29" s="90"/>
      <c r="J29" s="71">
        <v>1315000</v>
      </c>
      <c r="K29" s="72">
        <v>498483.33</v>
      </c>
      <c r="L29" s="48">
        <f t="shared" si="0"/>
        <v>0.37907477566539927</v>
      </c>
      <c r="N29" s="43"/>
    </row>
    <row r="30" spans="2:14" s="34" customFormat="1" ht="18.75">
      <c r="B30" s="49" t="s">
        <v>42</v>
      </c>
      <c r="C30" s="80" t="s">
        <v>43</v>
      </c>
      <c r="D30" s="80"/>
      <c r="E30" s="80"/>
      <c r="F30" s="80"/>
      <c r="G30" s="80"/>
      <c r="H30" s="89">
        <v>29600</v>
      </c>
      <c r="I30" s="90"/>
      <c r="J30" s="71">
        <v>29600</v>
      </c>
      <c r="K30" s="72">
        <v>93750</v>
      </c>
      <c r="L30" s="48">
        <f t="shared" si="0"/>
        <v>3.16722972972973</v>
      </c>
      <c r="N30" s="43"/>
    </row>
    <row r="31" spans="2:14" s="34" customFormat="1" ht="18.75">
      <c r="B31" s="47" t="s">
        <v>44</v>
      </c>
      <c r="C31" s="59" t="s">
        <v>45</v>
      </c>
      <c r="D31" s="59"/>
      <c r="E31" s="59"/>
      <c r="F31" s="59"/>
      <c r="G31" s="59"/>
      <c r="H31" s="83">
        <v>10000</v>
      </c>
      <c r="I31" s="84"/>
      <c r="J31" s="70">
        <f>J32+J33</f>
        <v>10000</v>
      </c>
      <c r="K31" s="70">
        <f>K32+K33</f>
        <v>0</v>
      </c>
      <c r="L31" s="48">
        <f t="shared" si="0"/>
        <v>0</v>
      </c>
      <c r="N31" s="43"/>
    </row>
    <row r="32" spans="2:14" s="34" customFormat="1" ht="18.75">
      <c r="B32" s="49" t="s">
        <v>46</v>
      </c>
      <c r="C32" s="80" t="s">
        <v>47</v>
      </c>
      <c r="D32" s="80"/>
      <c r="E32" s="80"/>
      <c r="F32" s="80"/>
      <c r="G32" s="80"/>
      <c r="H32" s="89">
        <v>5000</v>
      </c>
      <c r="I32" s="90"/>
      <c r="J32" s="71">
        <v>5000</v>
      </c>
      <c r="K32" s="72">
        <v>0</v>
      </c>
      <c r="L32" s="48">
        <f t="shared" si="0"/>
        <v>0</v>
      </c>
      <c r="N32" s="43"/>
    </row>
    <row r="33" spans="2:14" s="34" customFormat="1" ht="18.75">
      <c r="B33" s="49" t="s">
        <v>48</v>
      </c>
      <c r="C33" s="80" t="s">
        <v>49</v>
      </c>
      <c r="D33" s="80"/>
      <c r="E33" s="80"/>
      <c r="F33" s="80"/>
      <c r="G33" s="80"/>
      <c r="H33" s="89">
        <v>5000</v>
      </c>
      <c r="I33" s="90"/>
      <c r="J33" s="71">
        <v>5000</v>
      </c>
      <c r="K33" s="72">
        <v>0</v>
      </c>
      <c r="L33" s="48">
        <f t="shared" si="0"/>
        <v>0</v>
      </c>
      <c r="N33" s="43"/>
    </row>
    <row r="34" spans="2:14" s="34" customFormat="1" ht="18.75">
      <c r="B34" s="47">
        <v>18040000</v>
      </c>
      <c r="C34" s="85" t="s">
        <v>104</v>
      </c>
      <c r="D34" s="86"/>
      <c r="E34" s="86"/>
      <c r="F34" s="86"/>
      <c r="G34" s="60"/>
      <c r="H34" s="50"/>
      <c r="I34" s="51"/>
      <c r="J34" s="75">
        <f>J35+J36</f>
        <v>0</v>
      </c>
      <c r="K34" s="75">
        <f>K35+K36</f>
        <v>-6883.4</v>
      </c>
      <c r="L34" s="48"/>
      <c r="M34" s="40"/>
      <c r="N34" s="43"/>
    </row>
    <row r="35" spans="2:14" s="34" customFormat="1" ht="18.75">
      <c r="B35" s="49">
        <v>18040100</v>
      </c>
      <c r="C35" s="64" t="s">
        <v>105</v>
      </c>
      <c r="D35" s="65"/>
      <c r="E35" s="65"/>
      <c r="F35" s="65"/>
      <c r="G35" s="66"/>
      <c r="H35" s="50"/>
      <c r="I35" s="51"/>
      <c r="J35" s="74">
        <v>0</v>
      </c>
      <c r="K35" s="74">
        <v>-5684.21</v>
      </c>
      <c r="L35" s="48"/>
      <c r="M35" s="41"/>
      <c r="N35" s="43"/>
    </row>
    <row r="36" spans="2:14" s="34" customFormat="1" ht="18.75">
      <c r="B36" s="49">
        <v>18040200</v>
      </c>
      <c r="C36" s="64" t="s">
        <v>106</v>
      </c>
      <c r="D36" s="65"/>
      <c r="E36" s="65"/>
      <c r="F36" s="65"/>
      <c r="G36" s="66"/>
      <c r="H36" s="50"/>
      <c r="I36" s="51"/>
      <c r="J36" s="74">
        <v>0</v>
      </c>
      <c r="K36" s="74">
        <v>-1199.19</v>
      </c>
      <c r="L36" s="48"/>
      <c r="M36" s="41"/>
      <c r="N36" s="43"/>
    </row>
    <row r="37" spans="2:14" s="34" customFormat="1" ht="18.75">
      <c r="B37" s="47" t="s">
        <v>50</v>
      </c>
      <c r="C37" s="59" t="s">
        <v>51</v>
      </c>
      <c r="D37" s="59"/>
      <c r="E37" s="59"/>
      <c r="F37" s="59"/>
      <c r="G37" s="59"/>
      <c r="H37" s="83">
        <v>7440000</v>
      </c>
      <c r="I37" s="84"/>
      <c r="J37" s="70">
        <f>J38+J39</f>
        <v>7440000</v>
      </c>
      <c r="K37" s="70">
        <f>K38+K39</f>
        <v>10379402.430000002</v>
      </c>
      <c r="L37" s="48">
        <f t="shared" si="0"/>
        <v>1.3950809717741937</v>
      </c>
      <c r="N37" s="43"/>
    </row>
    <row r="38" spans="2:14" s="34" customFormat="1" ht="18.75">
      <c r="B38" s="49" t="s">
        <v>52</v>
      </c>
      <c r="C38" s="80" t="s">
        <v>53</v>
      </c>
      <c r="D38" s="80"/>
      <c r="E38" s="80"/>
      <c r="F38" s="80"/>
      <c r="G38" s="80"/>
      <c r="H38" s="89">
        <v>980000</v>
      </c>
      <c r="I38" s="90"/>
      <c r="J38" s="71">
        <v>980000</v>
      </c>
      <c r="K38" s="72">
        <v>1166872.47</v>
      </c>
      <c r="L38" s="48">
        <f t="shared" si="0"/>
        <v>1.190686193877551</v>
      </c>
      <c r="N38" s="43"/>
    </row>
    <row r="39" spans="2:14" s="34" customFormat="1" ht="18.75">
      <c r="B39" s="49" t="s">
        <v>54</v>
      </c>
      <c r="C39" s="80" t="s">
        <v>55</v>
      </c>
      <c r="D39" s="80"/>
      <c r="E39" s="80"/>
      <c r="F39" s="80"/>
      <c r="G39" s="80"/>
      <c r="H39" s="89">
        <v>6460000</v>
      </c>
      <c r="I39" s="90"/>
      <c r="J39" s="71">
        <v>6460000</v>
      </c>
      <c r="K39" s="72">
        <v>9212529.96</v>
      </c>
      <c r="L39" s="48">
        <f t="shared" si="0"/>
        <v>1.4260882291021673</v>
      </c>
      <c r="M39" s="42"/>
      <c r="N39" s="43"/>
    </row>
    <row r="40" spans="2:12" s="34" customFormat="1" ht="18.75">
      <c r="B40" s="47" t="s">
        <v>56</v>
      </c>
      <c r="C40" s="59" t="s">
        <v>57</v>
      </c>
      <c r="D40" s="59"/>
      <c r="E40" s="59"/>
      <c r="F40" s="59"/>
      <c r="G40" s="59"/>
      <c r="H40" s="83">
        <v>2697300</v>
      </c>
      <c r="I40" s="84"/>
      <c r="J40" s="70">
        <f>J41+J46+J57</f>
        <v>2697300</v>
      </c>
      <c r="K40" s="70">
        <f>K41+K46+K57</f>
        <v>3576611.83</v>
      </c>
      <c r="L40" s="48">
        <f t="shared" si="0"/>
        <v>1.3259970451933416</v>
      </c>
    </row>
    <row r="41" spans="2:12" s="34" customFormat="1" ht="18.75">
      <c r="B41" s="47" t="s">
        <v>58</v>
      </c>
      <c r="C41" s="59" t="s">
        <v>59</v>
      </c>
      <c r="D41" s="59"/>
      <c r="E41" s="59"/>
      <c r="F41" s="59"/>
      <c r="G41" s="59"/>
      <c r="H41" s="83">
        <v>29700</v>
      </c>
      <c r="I41" s="84"/>
      <c r="J41" s="70">
        <f>J42+J44</f>
        <v>29700</v>
      </c>
      <c r="K41" s="70">
        <f>K42+K44</f>
        <v>9047</v>
      </c>
      <c r="L41" s="48">
        <f t="shared" si="0"/>
        <v>0.3046127946127946</v>
      </c>
    </row>
    <row r="42" spans="2:12" s="34" customFormat="1" ht="18.75">
      <c r="B42" s="47" t="s">
        <v>60</v>
      </c>
      <c r="C42" s="59" t="s">
        <v>61</v>
      </c>
      <c r="D42" s="59"/>
      <c r="E42" s="59"/>
      <c r="F42" s="59"/>
      <c r="G42" s="59"/>
      <c r="H42" s="83">
        <v>24800</v>
      </c>
      <c r="I42" s="84"/>
      <c r="J42" s="70">
        <f>J43</f>
        <v>24800</v>
      </c>
      <c r="K42" s="70">
        <f>K43</f>
        <v>7150</v>
      </c>
      <c r="L42" s="48">
        <f t="shared" si="0"/>
        <v>0.28830645161290325</v>
      </c>
    </row>
    <row r="43" spans="2:12" s="34" customFormat="1" ht="18.75">
      <c r="B43" s="49" t="s">
        <v>62</v>
      </c>
      <c r="C43" s="80" t="s">
        <v>63</v>
      </c>
      <c r="D43" s="80"/>
      <c r="E43" s="80"/>
      <c r="F43" s="80"/>
      <c r="G43" s="80"/>
      <c r="H43" s="89">
        <v>24800</v>
      </c>
      <c r="I43" s="90"/>
      <c r="J43" s="72">
        <v>24800</v>
      </c>
      <c r="K43" s="72">
        <v>7150</v>
      </c>
      <c r="L43" s="48">
        <f t="shared" si="0"/>
        <v>0.28830645161290325</v>
      </c>
    </row>
    <row r="44" spans="2:12" s="34" customFormat="1" ht="18.75">
      <c r="B44" s="47" t="s">
        <v>64</v>
      </c>
      <c r="C44" s="59" t="s">
        <v>65</v>
      </c>
      <c r="D44" s="59"/>
      <c r="E44" s="59"/>
      <c r="F44" s="59"/>
      <c r="G44" s="59"/>
      <c r="H44" s="83">
        <v>4900</v>
      </c>
      <c r="I44" s="84"/>
      <c r="J44" s="70">
        <f>J45</f>
        <v>4900</v>
      </c>
      <c r="K44" s="70">
        <f>K45</f>
        <v>1897</v>
      </c>
      <c r="L44" s="48">
        <f t="shared" si="0"/>
        <v>0.3871428571428571</v>
      </c>
    </row>
    <row r="45" spans="2:12" s="34" customFormat="1" ht="18.75">
      <c r="B45" s="49" t="s">
        <v>66</v>
      </c>
      <c r="C45" s="80" t="s">
        <v>67</v>
      </c>
      <c r="D45" s="80"/>
      <c r="E45" s="80"/>
      <c r="F45" s="80"/>
      <c r="G45" s="80"/>
      <c r="H45" s="89">
        <v>4900</v>
      </c>
      <c r="I45" s="90"/>
      <c r="J45" s="72">
        <v>4900</v>
      </c>
      <c r="K45" s="72">
        <v>1897</v>
      </c>
      <c r="L45" s="48">
        <f t="shared" si="0"/>
        <v>0.3871428571428571</v>
      </c>
    </row>
    <row r="46" spans="2:12" s="34" customFormat="1" ht="18.75">
      <c r="B46" s="47" t="s">
        <v>68</v>
      </c>
      <c r="C46" s="59" t="s">
        <v>69</v>
      </c>
      <c r="D46" s="59"/>
      <c r="E46" s="59"/>
      <c r="F46" s="59"/>
      <c r="G46" s="59"/>
      <c r="H46" s="83">
        <v>2667600</v>
      </c>
      <c r="I46" s="84"/>
      <c r="J46" s="70">
        <f>J47+J51+J53</f>
        <v>2667600</v>
      </c>
      <c r="K46" s="70">
        <f>K47+K51+K53</f>
        <v>3555624.83</v>
      </c>
      <c r="L46" s="48">
        <f t="shared" si="0"/>
        <v>1.3328927987704304</v>
      </c>
    </row>
    <row r="47" spans="2:12" s="34" customFormat="1" ht="18.75">
      <c r="B47" s="47" t="s">
        <v>70</v>
      </c>
      <c r="C47" s="59" t="s">
        <v>71</v>
      </c>
      <c r="D47" s="59"/>
      <c r="E47" s="59"/>
      <c r="F47" s="59"/>
      <c r="G47" s="59"/>
      <c r="H47" s="83">
        <v>949000</v>
      </c>
      <c r="I47" s="84"/>
      <c r="J47" s="70">
        <f>J49+J48+J50</f>
        <v>949000</v>
      </c>
      <c r="K47" s="70">
        <f>K49+K48+K50</f>
        <v>1326051.88</v>
      </c>
      <c r="L47" s="48">
        <f t="shared" si="0"/>
        <v>1.397314942044257</v>
      </c>
    </row>
    <row r="48" spans="2:13" s="34" customFormat="1" ht="18.75">
      <c r="B48" s="49">
        <v>22010300</v>
      </c>
      <c r="C48" s="61" t="s">
        <v>101</v>
      </c>
      <c r="D48" s="62"/>
      <c r="E48" s="62"/>
      <c r="F48" s="62"/>
      <c r="G48" s="63"/>
      <c r="H48" s="37"/>
      <c r="I48" s="7"/>
      <c r="J48" s="76">
        <v>0</v>
      </c>
      <c r="K48" s="76">
        <v>4070</v>
      </c>
      <c r="L48" s="48"/>
      <c r="M48" s="41"/>
    </row>
    <row r="49" spans="2:12" s="34" customFormat="1" ht="18.75">
      <c r="B49" s="49" t="s">
        <v>72</v>
      </c>
      <c r="C49" s="80" t="s">
        <v>73</v>
      </c>
      <c r="D49" s="80"/>
      <c r="E49" s="80"/>
      <c r="F49" s="80"/>
      <c r="G49" s="80"/>
      <c r="H49" s="89">
        <v>949000</v>
      </c>
      <c r="I49" s="90"/>
      <c r="J49" s="72">
        <v>949000</v>
      </c>
      <c r="K49" s="72">
        <v>1321925.88</v>
      </c>
      <c r="L49" s="48">
        <f t="shared" si="0"/>
        <v>1.3929672075869335</v>
      </c>
    </row>
    <row r="50" spans="2:13" s="34" customFormat="1" ht="18.75">
      <c r="B50" s="49">
        <v>22012600</v>
      </c>
      <c r="C50" s="64" t="s">
        <v>107</v>
      </c>
      <c r="D50" s="65"/>
      <c r="E50" s="65"/>
      <c r="F50" s="65"/>
      <c r="G50" s="66"/>
      <c r="H50" s="50"/>
      <c r="I50" s="51"/>
      <c r="J50" s="74">
        <v>0</v>
      </c>
      <c r="K50" s="74">
        <v>56</v>
      </c>
      <c r="L50" s="48"/>
      <c r="M50" s="41"/>
    </row>
    <row r="51" spans="2:12" s="34" customFormat="1" ht="18.75">
      <c r="B51" s="47" t="s">
        <v>74</v>
      </c>
      <c r="C51" s="85" t="s">
        <v>75</v>
      </c>
      <c r="D51" s="86"/>
      <c r="E51" s="86"/>
      <c r="F51" s="86"/>
      <c r="G51" s="60"/>
      <c r="H51" s="83">
        <v>399800</v>
      </c>
      <c r="I51" s="84"/>
      <c r="J51" s="70">
        <f>J52</f>
        <v>399800</v>
      </c>
      <c r="K51" s="70">
        <f>K52</f>
        <v>476758.43</v>
      </c>
      <c r="L51" s="48">
        <f t="shared" si="0"/>
        <v>1.1924923211605802</v>
      </c>
    </row>
    <row r="52" spans="2:12" s="34" customFormat="1" ht="18.75">
      <c r="B52" s="49" t="s">
        <v>124</v>
      </c>
      <c r="C52" s="80" t="s">
        <v>77</v>
      </c>
      <c r="D52" s="80"/>
      <c r="E52" s="80"/>
      <c r="F52" s="80"/>
      <c r="G52" s="80"/>
      <c r="H52" s="89">
        <v>399800</v>
      </c>
      <c r="I52" s="90"/>
      <c r="J52" s="72">
        <v>399800</v>
      </c>
      <c r="K52" s="72">
        <v>476758.43</v>
      </c>
      <c r="L52" s="48">
        <f t="shared" si="0"/>
        <v>1.1924923211605802</v>
      </c>
    </row>
    <row r="53" spans="2:12" s="34" customFormat="1" ht="18.75">
      <c r="B53" s="47" t="s">
        <v>78</v>
      </c>
      <c r="C53" s="59" t="s">
        <v>79</v>
      </c>
      <c r="D53" s="59"/>
      <c r="E53" s="59"/>
      <c r="F53" s="59"/>
      <c r="G53" s="59"/>
      <c r="H53" s="83">
        <v>1318800</v>
      </c>
      <c r="I53" s="84"/>
      <c r="J53" s="70">
        <f>J54+J56+J55</f>
        <v>1318800</v>
      </c>
      <c r="K53" s="70">
        <f>K54+K56+K55</f>
        <v>1752814.52</v>
      </c>
      <c r="L53" s="48">
        <f t="shared" si="0"/>
        <v>1.329098058841371</v>
      </c>
    </row>
    <row r="54" spans="2:12" s="34" customFormat="1" ht="18.75">
      <c r="B54" s="49" t="s">
        <v>80</v>
      </c>
      <c r="C54" s="80" t="s">
        <v>81</v>
      </c>
      <c r="D54" s="80"/>
      <c r="E54" s="80"/>
      <c r="F54" s="80"/>
      <c r="G54" s="80"/>
      <c r="H54" s="89">
        <v>69800</v>
      </c>
      <c r="I54" s="90"/>
      <c r="J54" s="72">
        <v>69800</v>
      </c>
      <c r="K54" s="72">
        <v>59322.23</v>
      </c>
      <c r="L54" s="48">
        <f t="shared" si="0"/>
        <v>0.8498886819484242</v>
      </c>
    </row>
    <row r="55" spans="2:13" s="34" customFormat="1" ht="18.75">
      <c r="B55" s="49">
        <v>22090200</v>
      </c>
      <c r="C55" s="61" t="s">
        <v>110</v>
      </c>
      <c r="D55" s="62"/>
      <c r="E55" s="62"/>
      <c r="F55" s="62"/>
      <c r="G55" s="63"/>
      <c r="H55" s="50"/>
      <c r="I55" s="51"/>
      <c r="J55" s="73">
        <v>0</v>
      </c>
      <c r="K55" s="73">
        <v>17</v>
      </c>
      <c r="L55" s="48"/>
      <c r="M55" s="41"/>
    </row>
    <row r="56" spans="2:12" s="34" customFormat="1" ht="18.75">
      <c r="B56" s="49" t="s">
        <v>82</v>
      </c>
      <c r="C56" s="80" t="s">
        <v>83</v>
      </c>
      <c r="D56" s="80"/>
      <c r="E56" s="80"/>
      <c r="F56" s="80"/>
      <c r="G56" s="80"/>
      <c r="H56" s="89">
        <v>1249000</v>
      </c>
      <c r="I56" s="90"/>
      <c r="J56" s="72">
        <v>1249000</v>
      </c>
      <c r="K56" s="72">
        <v>1693475.29</v>
      </c>
      <c r="L56" s="48">
        <f t="shared" si="0"/>
        <v>1.3558649239391514</v>
      </c>
    </row>
    <row r="57" spans="2:13" s="34" customFormat="1" ht="18.75">
      <c r="B57" s="47">
        <v>24000000</v>
      </c>
      <c r="C57" s="85" t="s">
        <v>108</v>
      </c>
      <c r="D57" s="86"/>
      <c r="E57" s="86"/>
      <c r="F57" s="86"/>
      <c r="G57" s="60"/>
      <c r="H57" s="50"/>
      <c r="I57" s="51"/>
      <c r="J57" s="77">
        <f>J58+J59</f>
        <v>0</v>
      </c>
      <c r="K57" s="77">
        <f>K58+K59</f>
        <v>11940</v>
      </c>
      <c r="L57" s="48"/>
      <c r="M57" s="22"/>
    </row>
    <row r="58" spans="2:13" s="34" customFormat="1" ht="18.75">
      <c r="B58" s="47">
        <v>24060000</v>
      </c>
      <c r="C58" s="52" t="s">
        <v>109</v>
      </c>
      <c r="D58" s="54"/>
      <c r="E58" s="54"/>
      <c r="F58" s="54"/>
      <c r="G58" s="55"/>
      <c r="H58" s="50"/>
      <c r="I58" s="51"/>
      <c r="J58" s="77">
        <v>0</v>
      </c>
      <c r="K58" s="77">
        <v>0</v>
      </c>
      <c r="L58" s="48"/>
      <c r="M58" s="40"/>
    </row>
    <row r="59" spans="2:13" s="34" customFormat="1" ht="18.75">
      <c r="B59" s="49">
        <v>24060300</v>
      </c>
      <c r="C59" s="56" t="s">
        <v>109</v>
      </c>
      <c r="D59" s="54"/>
      <c r="E59" s="54"/>
      <c r="F59" s="54"/>
      <c r="G59" s="55"/>
      <c r="H59" s="50"/>
      <c r="I59" s="51"/>
      <c r="J59" s="74">
        <v>0</v>
      </c>
      <c r="K59" s="74">
        <v>11940</v>
      </c>
      <c r="L59" s="48"/>
      <c r="M59" s="41"/>
    </row>
    <row r="60" spans="2:12" s="34" customFormat="1" ht="18.75">
      <c r="B60" s="47" t="s">
        <v>84</v>
      </c>
      <c r="C60" s="59" t="s">
        <v>85</v>
      </c>
      <c r="D60" s="59"/>
      <c r="E60" s="59"/>
      <c r="F60" s="59"/>
      <c r="G60" s="59"/>
      <c r="H60" s="83">
        <v>16639900</v>
      </c>
      <c r="I60" s="84"/>
      <c r="J60" s="78">
        <f aca="true" t="shared" si="1" ref="J60:K62">J61</f>
        <v>16639900</v>
      </c>
      <c r="K60" s="78">
        <f t="shared" si="1"/>
        <v>16639900</v>
      </c>
      <c r="L60" s="48">
        <f t="shared" si="0"/>
        <v>1</v>
      </c>
    </row>
    <row r="61" spans="2:12" s="34" customFormat="1" ht="18.75">
      <c r="B61" s="47" t="s">
        <v>86</v>
      </c>
      <c r="C61" s="59" t="s">
        <v>87</v>
      </c>
      <c r="D61" s="59"/>
      <c r="E61" s="59"/>
      <c r="F61" s="59"/>
      <c r="G61" s="59"/>
      <c r="H61" s="83">
        <v>16639900</v>
      </c>
      <c r="I61" s="84"/>
      <c r="J61" s="70">
        <f t="shared" si="1"/>
        <v>16639900</v>
      </c>
      <c r="K61" s="70">
        <f t="shared" si="1"/>
        <v>16639900</v>
      </c>
      <c r="L61" s="48">
        <f t="shared" si="0"/>
        <v>1</v>
      </c>
    </row>
    <row r="62" spans="2:12" s="34" customFormat="1" ht="18.75">
      <c r="B62" s="47" t="s">
        <v>88</v>
      </c>
      <c r="C62" s="59" t="s">
        <v>89</v>
      </c>
      <c r="D62" s="59"/>
      <c r="E62" s="59"/>
      <c r="F62" s="59"/>
      <c r="G62" s="59"/>
      <c r="H62" s="83">
        <v>16639900</v>
      </c>
      <c r="I62" s="84"/>
      <c r="J62" s="70">
        <f t="shared" si="1"/>
        <v>16639900</v>
      </c>
      <c r="K62" s="70">
        <f t="shared" si="1"/>
        <v>16639900</v>
      </c>
      <c r="L62" s="48">
        <f t="shared" si="0"/>
        <v>1</v>
      </c>
    </row>
    <row r="63" spans="2:12" s="34" customFormat="1" ht="18.75">
      <c r="B63" s="49" t="s">
        <v>90</v>
      </c>
      <c r="C63" s="80" t="s">
        <v>91</v>
      </c>
      <c r="D63" s="80"/>
      <c r="E63" s="80"/>
      <c r="F63" s="80"/>
      <c r="G63" s="80"/>
      <c r="H63" s="89">
        <v>16639900</v>
      </c>
      <c r="I63" s="90"/>
      <c r="J63" s="72">
        <v>16639900</v>
      </c>
      <c r="K63" s="79">
        <v>16639900</v>
      </c>
      <c r="L63" s="48">
        <f t="shared" si="0"/>
        <v>1</v>
      </c>
    </row>
    <row r="64" spans="2:12" s="34" customFormat="1" ht="18.75">
      <c r="B64" s="85" t="s">
        <v>92</v>
      </c>
      <c r="C64" s="86"/>
      <c r="D64" s="86"/>
      <c r="E64" s="87"/>
      <c r="F64" s="87"/>
      <c r="G64" s="88"/>
      <c r="H64" s="83">
        <v>18390020</v>
      </c>
      <c r="I64" s="84"/>
      <c r="J64" s="70">
        <f>J9+J40</f>
        <v>18390020</v>
      </c>
      <c r="K64" s="70">
        <f>K9+K40</f>
        <v>23383837.11</v>
      </c>
      <c r="L64" s="48">
        <f t="shared" si="0"/>
        <v>1.2715503903747793</v>
      </c>
    </row>
    <row r="65" spans="2:12" s="34" customFormat="1" ht="18.75">
      <c r="B65" s="85" t="s">
        <v>93</v>
      </c>
      <c r="C65" s="86"/>
      <c r="D65" s="86"/>
      <c r="E65" s="87"/>
      <c r="F65" s="87"/>
      <c r="G65" s="88"/>
      <c r="H65" s="83">
        <v>35029920</v>
      </c>
      <c r="I65" s="84"/>
      <c r="J65" s="70">
        <f>J64+J60</f>
        <v>35029920</v>
      </c>
      <c r="K65" s="70">
        <f>K64+K60</f>
        <v>40023737.11</v>
      </c>
      <c r="L65" s="48">
        <f t="shared" si="0"/>
        <v>1.1425586216011911</v>
      </c>
    </row>
    <row r="66" spans="2:12" ht="9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</row>
    <row r="67" ht="6" customHeight="1"/>
    <row r="68" spans="1:11" ht="16.5" customHeight="1">
      <c r="A68" s="82" t="s">
        <v>121</v>
      </c>
      <c r="B68" s="82"/>
      <c r="C68" s="82"/>
      <c r="D68" s="82"/>
      <c r="E68" s="82"/>
      <c r="G68" s="81"/>
      <c r="H68" s="81"/>
      <c r="I68" s="81"/>
      <c r="J68" s="5"/>
      <c r="K68" s="34" t="s">
        <v>94</v>
      </c>
    </row>
  </sheetData>
  <sheetProtection/>
  <mergeCells count="111">
    <mergeCell ref="C50:G50"/>
    <mergeCell ref="C38:G38"/>
    <mergeCell ref="C39:G39"/>
    <mergeCell ref="C47:G47"/>
    <mergeCell ref="C49:G49"/>
    <mergeCell ref="C48:G48"/>
    <mergeCell ref="C45:G45"/>
    <mergeCell ref="C46:G46"/>
    <mergeCell ref="C41:G41"/>
    <mergeCell ref="C42:G42"/>
    <mergeCell ref="C29:G29"/>
    <mergeCell ref="C30:G30"/>
    <mergeCell ref="C31:G31"/>
    <mergeCell ref="C32:G32"/>
    <mergeCell ref="H11:I11"/>
    <mergeCell ref="H15:I15"/>
    <mergeCell ref="H14:I14"/>
    <mergeCell ref="H13:I13"/>
    <mergeCell ref="H10:I10"/>
    <mergeCell ref="H9:I9"/>
    <mergeCell ref="H8:I8"/>
    <mergeCell ref="H23:I23"/>
    <mergeCell ref="H22:I22"/>
    <mergeCell ref="H12:I12"/>
    <mergeCell ref="H21:I21"/>
    <mergeCell ref="H20:I20"/>
    <mergeCell ref="H19:I19"/>
    <mergeCell ref="H18:I18"/>
    <mergeCell ref="H42:I42"/>
    <mergeCell ref="H41:I41"/>
    <mergeCell ref="H25:I25"/>
    <mergeCell ref="H40:I40"/>
    <mergeCell ref="H29:I29"/>
    <mergeCell ref="H28:I28"/>
    <mergeCell ref="H27:I27"/>
    <mergeCell ref="H43:I43"/>
    <mergeCell ref="H24:I24"/>
    <mergeCell ref="H37:I37"/>
    <mergeCell ref="H39:I39"/>
    <mergeCell ref="H33:I33"/>
    <mergeCell ref="H32:I32"/>
    <mergeCell ref="H31:I31"/>
    <mergeCell ref="H30:I30"/>
    <mergeCell ref="H38:I38"/>
    <mergeCell ref="H26:I26"/>
    <mergeCell ref="H47:I47"/>
    <mergeCell ref="H46:I46"/>
    <mergeCell ref="H45:I45"/>
    <mergeCell ref="H44:I44"/>
    <mergeCell ref="C17:G17"/>
    <mergeCell ref="C26:G26"/>
    <mergeCell ref="C27:G27"/>
    <mergeCell ref="H62:I62"/>
    <mergeCell ref="H61:I61"/>
    <mergeCell ref="H60:I60"/>
    <mergeCell ref="H56:I56"/>
    <mergeCell ref="H54:I54"/>
    <mergeCell ref="H53:I53"/>
    <mergeCell ref="H49:I49"/>
    <mergeCell ref="C20:G20"/>
    <mergeCell ref="C21:G21"/>
    <mergeCell ref="C12:G12"/>
    <mergeCell ref="H52:I52"/>
    <mergeCell ref="H51:I51"/>
    <mergeCell ref="C18:G18"/>
    <mergeCell ref="C19:G19"/>
    <mergeCell ref="C13:G13"/>
    <mergeCell ref="C14:G14"/>
    <mergeCell ref="C15:G15"/>
    <mergeCell ref="C8:G8"/>
    <mergeCell ref="C9:G9"/>
    <mergeCell ref="C10:G10"/>
    <mergeCell ref="C11:G11"/>
    <mergeCell ref="E2:M2"/>
    <mergeCell ref="A5:I5"/>
    <mergeCell ref="A6:I6"/>
    <mergeCell ref="C7:G7"/>
    <mergeCell ref="H7:I7"/>
    <mergeCell ref="A4:I4"/>
    <mergeCell ref="A3:L3"/>
    <mergeCell ref="C36:G36"/>
    <mergeCell ref="C60:G60"/>
    <mergeCell ref="C28:G28"/>
    <mergeCell ref="C22:G22"/>
    <mergeCell ref="C23:G23"/>
    <mergeCell ref="C24:G24"/>
    <mergeCell ref="C25:G25"/>
    <mergeCell ref="C35:G35"/>
    <mergeCell ref="C33:G33"/>
    <mergeCell ref="C34:G34"/>
    <mergeCell ref="C43:G43"/>
    <mergeCell ref="C44:G44"/>
    <mergeCell ref="C40:G40"/>
    <mergeCell ref="C37:G37"/>
    <mergeCell ref="C61:G61"/>
    <mergeCell ref="C62:G62"/>
    <mergeCell ref="C51:G51"/>
    <mergeCell ref="C52:G52"/>
    <mergeCell ref="C53:G53"/>
    <mergeCell ref="C54:G54"/>
    <mergeCell ref="C57:G57"/>
    <mergeCell ref="C55:G55"/>
    <mergeCell ref="C56:G56"/>
    <mergeCell ref="C63:G63"/>
    <mergeCell ref="G68:I68"/>
    <mergeCell ref="A68:E68"/>
    <mergeCell ref="H65:I65"/>
    <mergeCell ref="B65:G65"/>
    <mergeCell ref="H64:I64"/>
    <mergeCell ref="H63:I63"/>
    <mergeCell ref="B64:G64"/>
  </mergeCells>
  <printOptions/>
  <pageMargins left="0.2513888888888889" right="0.25" top="0.39375000000000004" bottom="0.39375000000000004" header="0.5" footer="0.5"/>
  <pageSetup fitToHeight="10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PageLayoutView="0" workbookViewId="0" topLeftCell="A51">
      <selection activeCell="E72" sqref="E72"/>
    </sheetView>
  </sheetViews>
  <sheetFormatPr defaultColWidth="9.00390625" defaultRowHeight="12.75"/>
  <cols>
    <col min="1" max="1" width="8.00390625" style="0" customWidth="1"/>
    <col min="2" max="2" width="16.75390625" style="0" customWidth="1"/>
    <col min="3" max="3" width="16.00390625" style="0" customWidth="1"/>
    <col min="4" max="4" width="11.625" style="0" customWidth="1"/>
    <col min="5" max="5" width="13.875" style="0" customWidth="1"/>
    <col min="6" max="6" width="17.00390625" style="0" customWidth="1"/>
    <col min="7" max="7" width="7.375" style="0" customWidth="1"/>
    <col min="8" max="8" width="9.25390625" style="0" hidden="1" customWidth="1"/>
    <col min="9" max="9" width="8.625" style="0" hidden="1" customWidth="1"/>
    <col min="10" max="10" width="16.00390625" style="0" customWidth="1"/>
    <col min="11" max="11" width="16.25390625" style="0" customWidth="1"/>
    <col min="12" max="12" width="15.125" style="0" customWidth="1"/>
    <col min="13" max="13" width="10.625" style="0" bestFit="1" customWidth="1"/>
    <col min="14" max="14" width="17.875" style="32" bestFit="1" customWidth="1"/>
  </cols>
  <sheetData>
    <row r="1" spans="9:10" ht="13.5" customHeight="1">
      <c r="I1" s="1"/>
      <c r="J1" s="1"/>
    </row>
    <row r="2" spans="5:12" ht="21.75" customHeight="1">
      <c r="E2" s="116" t="s">
        <v>100</v>
      </c>
      <c r="F2" s="116"/>
      <c r="G2" s="116"/>
      <c r="H2" s="116"/>
      <c r="I2" s="116"/>
      <c r="J2" s="116"/>
      <c r="K2" s="116"/>
      <c r="L2" s="116"/>
    </row>
    <row r="3" spans="1:10" ht="18" customHeight="1">
      <c r="A3" s="114" t="s">
        <v>98</v>
      </c>
      <c r="B3" s="114"/>
      <c r="C3" s="114"/>
      <c r="D3" s="114"/>
      <c r="E3" s="114"/>
      <c r="F3" s="114"/>
      <c r="G3" s="114"/>
      <c r="H3" s="114"/>
      <c r="I3" s="114"/>
      <c r="J3" s="2"/>
    </row>
    <row r="4" spans="1:10" ht="18.75" customHeight="1">
      <c r="A4" s="118" t="s">
        <v>99</v>
      </c>
      <c r="B4" s="118"/>
      <c r="C4" s="118"/>
      <c r="D4" s="118"/>
      <c r="E4" s="118"/>
      <c r="F4" s="118"/>
      <c r="G4" s="118"/>
      <c r="H4" s="118"/>
      <c r="I4" s="118"/>
      <c r="J4" s="11"/>
    </row>
    <row r="5" spans="1:10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"/>
    </row>
    <row r="6" spans="1:10" ht="15" customHeight="1">
      <c r="A6" s="117"/>
      <c r="B6" s="117"/>
      <c r="C6" s="117"/>
      <c r="D6" s="117"/>
      <c r="E6" s="117"/>
      <c r="F6" s="117"/>
      <c r="G6" s="117"/>
      <c r="H6" s="117"/>
      <c r="I6" s="117"/>
      <c r="J6" s="1"/>
    </row>
    <row r="7" spans="2:14" ht="19.5" customHeight="1">
      <c r="B7" s="3" t="s">
        <v>2</v>
      </c>
      <c r="C7" s="115" t="s">
        <v>3</v>
      </c>
      <c r="D7" s="115"/>
      <c r="E7" s="115"/>
      <c r="F7" s="115"/>
      <c r="G7" s="115"/>
      <c r="H7" s="112" t="s">
        <v>96</v>
      </c>
      <c r="I7" s="113"/>
      <c r="J7" s="18" t="s">
        <v>96</v>
      </c>
      <c r="K7" s="18" t="s">
        <v>97</v>
      </c>
      <c r="L7" s="6" t="s">
        <v>112</v>
      </c>
      <c r="M7" s="6"/>
      <c r="N7" s="33" t="s">
        <v>113</v>
      </c>
    </row>
    <row r="8" spans="2:14" ht="12" customHeight="1">
      <c r="B8" s="3">
        <v>1</v>
      </c>
      <c r="C8" s="115">
        <v>2</v>
      </c>
      <c r="D8" s="115"/>
      <c r="E8" s="115"/>
      <c r="F8" s="115"/>
      <c r="G8" s="115"/>
      <c r="H8" s="112">
        <v>3</v>
      </c>
      <c r="I8" s="113"/>
      <c r="J8" s="4"/>
      <c r="K8" s="6"/>
      <c r="L8" s="6"/>
      <c r="M8" s="6"/>
      <c r="N8" s="33"/>
    </row>
    <row r="9" spans="2:14" ht="15.75">
      <c r="B9" s="8"/>
      <c r="C9" s="101"/>
      <c r="D9" s="101"/>
      <c r="E9" s="101"/>
      <c r="F9" s="101"/>
      <c r="G9" s="101"/>
      <c r="H9" s="108"/>
      <c r="I9" s="109"/>
      <c r="J9" s="9"/>
      <c r="K9" s="9"/>
      <c r="L9" s="29"/>
      <c r="M9" s="6"/>
      <c r="N9" s="33"/>
    </row>
    <row r="10" spans="2:14" ht="15.75">
      <c r="B10" s="8"/>
      <c r="C10" s="101"/>
      <c r="D10" s="101"/>
      <c r="E10" s="101"/>
      <c r="F10" s="101"/>
      <c r="G10" s="101"/>
      <c r="H10" s="108"/>
      <c r="I10" s="109"/>
      <c r="J10" s="9"/>
      <c r="K10" s="9"/>
      <c r="L10" s="29"/>
      <c r="M10" s="6"/>
      <c r="N10" s="33"/>
    </row>
    <row r="11" spans="2:14" ht="15.75">
      <c r="B11" s="8"/>
      <c r="C11" s="101"/>
      <c r="D11" s="101"/>
      <c r="E11" s="101"/>
      <c r="F11" s="101"/>
      <c r="G11" s="101"/>
      <c r="H11" s="108"/>
      <c r="I11" s="109"/>
      <c r="J11" s="9"/>
      <c r="K11" s="9"/>
      <c r="L11" s="29"/>
      <c r="M11" s="6"/>
      <c r="N11" s="33"/>
    </row>
    <row r="12" spans="2:14" ht="15.75">
      <c r="B12" s="10" t="s">
        <v>10</v>
      </c>
      <c r="C12" s="100" t="s">
        <v>11</v>
      </c>
      <c r="D12" s="100"/>
      <c r="E12" s="100"/>
      <c r="F12" s="100"/>
      <c r="G12" s="100"/>
      <c r="H12" s="110">
        <v>4960</v>
      </c>
      <c r="I12" s="111"/>
      <c r="J12" s="15">
        <v>4960</v>
      </c>
      <c r="K12" s="17">
        <v>8558.52</v>
      </c>
      <c r="L12" s="29">
        <f>K12-J12</f>
        <v>3598.5200000000004</v>
      </c>
      <c r="M12" s="6"/>
      <c r="N12" s="33">
        <f>K12-J12</f>
        <v>3598.5200000000004</v>
      </c>
    </row>
    <row r="13" spans="2:14" ht="15.75">
      <c r="B13" s="8"/>
      <c r="C13" s="101"/>
      <c r="D13" s="101"/>
      <c r="E13" s="101"/>
      <c r="F13" s="101"/>
      <c r="G13" s="101"/>
      <c r="H13" s="108"/>
      <c r="I13" s="109"/>
      <c r="J13" s="9"/>
      <c r="K13" s="9"/>
      <c r="L13" s="29"/>
      <c r="M13" s="6"/>
      <c r="N13" s="33">
        <f aca="true" t="shared" si="0" ref="N13:N64">K13-J13</f>
        <v>0</v>
      </c>
    </row>
    <row r="14" spans="2:14" ht="15.75">
      <c r="B14" s="8"/>
      <c r="C14" s="101"/>
      <c r="D14" s="101"/>
      <c r="E14" s="101"/>
      <c r="F14" s="101"/>
      <c r="G14" s="101"/>
      <c r="H14" s="108"/>
      <c r="I14" s="109"/>
      <c r="J14" s="9"/>
      <c r="K14" s="9"/>
      <c r="L14" s="29"/>
      <c r="M14" s="6"/>
      <c r="N14" s="33">
        <f t="shared" si="0"/>
        <v>0</v>
      </c>
    </row>
    <row r="15" spans="2:14" ht="15.75">
      <c r="B15" s="10" t="s">
        <v>16</v>
      </c>
      <c r="C15" s="100" t="s">
        <v>17</v>
      </c>
      <c r="D15" s="100"/>
      <c r="E15" s="100"/>
      <c r="F15" s="100"/>
      <c r="G15" s="100"/>
      <c r="H15" s="110">
        <v>150000</v>
      </c>
      <c r="I15" s="111"/>
      <c r="J15" s="15">
        <v>150000</v>
      </c>
      <c r="K15" s="17">
        <v>123855</v>
      </c>
      <c r="L15" s="29">
        <f>K15-J15</f>
        <v>-26145</v>
      </c>
      <c r="M15" s="6"/>
      <c r="N15" s="33">
        <f t="shared" si="0"/>
        <v>-26145</v>
      </c>
    </row>
    <row r="16" spans="2:14" ht="15.75">
      <c r="B16" s="8"/>
      <c r="C16" s="22"/>
      <c r="D16" s="21"/>
      <c r="E16" s="21"/>
      <c r="F16" s="21"/>
      <c r="G16" s="21"/>
      <c r="H16" s="21"/>
      <c r="I16" s="14"/>
      <c r="J16" s="23"/>
      <c r="K16" s="24"/>
      <c r="L16" s="29"/>
      <c r="M16" s="6"/>
      <c r="N16" s="33">
        <f t="shared" si="0"/>
        <v>0</v>
      </c>
    </row>
    <row r="17" spans="2:14" ht="30" customHeight="1">
      <c r="B17" s="10">
        <v>13020200</v>
      </c>
      <c r="C17" s="97" t="s">
        <v>103</v>
      </c>
      <c r="D17" s="98"/>
      <c r="E17" s="98"/>
      <c r="F17" s="98"/>
      <c r="G17" s="99"/>
      <c r="H17" s="21"/>
      <c r="I17" s="14"/>
      <c r="J17" s="24">
        <v>0</v>
      </c>
      <c r="K17" s="24">
        <v>137.48</v>
      </c>
      <c r="L17" s="29">
        <f>K17-J17</f>
        <v>137.48</v>
      </c>
      <c r="M17" s="6"/>
      <c r="N17" s="33">
        <f t="shared" si="0"/>
        <v>137.48</v>
      </c>
    </row>
    <row r="18" spans="2:14" ht="15.75">
      <c r="B18" s="8"/>
      <c r="C18" s="101"/>
      <c r="D18" s="101"/>
      <c r="E18" s="101"/>
      <c r="F18" s="101"/>
      <c r="G18" s="101"/>
      <c r="H18" s="108"/>
      <c r="I18" s="109"/>
      <c r="J18" s="9"/>
      <c r="K18" s="9"/>
      <c r="L18" s="29"/>
      <c r="M18" s="6"/>
      <c r="N18" s="33">
        <f t="shared" si="0"/>
        <v>0</v>
      </c>
    </row>
    <row r="19" spans="2:14" ht="15.75">
      <c r="B19" s="10" t="s">
        <v>20</v>
      </c>
      <c r="C19" s="100" t="s">
        <v>21</v>
      </c>
      <c r="D19" s="100"/>
      <c r="E19" s="100"/>
      <c r="F19" s="100"/>
      <c r="G19" s="100"/>
      <c r="H19" s="110">
        <v>2480000</v>
      </c>
      <c r="I19" s="111"/>
      <c r="J19" s="15">
        <v>2480000</v>
      </c>
      <c r="K19" s="17">
        <v>2336353.67</v>
      </c>
      <c r="L19" s="29">
        <f>K19-J19</f>
        <v>-143646.33000000007</v>
      </c>
      <c r="M19" s="6"/>
      <c r="N19" s="33">
        <f t="shared" si="0"/>
        <v>-143646.33000000007</v>
      </c>
    </row>
    <row r="20" spans="2:14" ht="15.75">
      <c r="B20" s="8"/>
      <c r="C20" s="101"/>
      <c r="D20" s="101"/>
      <c r="E20" s="101"/>
      <c r="F20" s="101"/>
      <c r="G20" s="101"/>
      <c r="H20" s="108"/>
      <c r="I20" s="109"/>
      <c r="J20" s="9"/>
      <c r="K20" s="9"/>
      <c r="L20" s="29"/>
      <c r="M20" s="6"/>
      <c r="N20" s="33">
        <f t="shared" si="0"/>
        <v>0</v>
      </c>
    </row>
    <row r="21" spans="2:14" ht="15.75">
      <c r="B21" s="8"/>
      <c r="C21" s="101"/>
      <c r="D21" s="101"/>
      <c r="E21" s="101"/>
      <c r="F21" s="101"/>
      <c r="G21" s="101"/>
      <c r="H21" s="108"/>
      <c r="I21" s="109"/>
      <c r="J21" s="9"/>
      <c r="K21" s="9"/>
      <c r="L21" s="29"/>
      <c r="M21" s="6"/>
      <c r="N21" s="33">
        <f t="shared" si="0"/>
        <v>0</v>
      </c>
    </row>
    <row r="22" spans="2:14" ht="15.75">
      <c r="B22" s="10" t="s">
        <v>26</v>
      </c>
      <c r="C22" s="100" t="s">
        <v>27</v>
      </c>
      <c r="D22" s="100"/>
      <c r="E22" s="100"/>
      <c r="F22" s="100"/>
      <c r="G22" s="100"/>
      <c r="H22" s="110">
        <v>9800</v>
      </c>
      <c r="I22" s="111"/>
      <c r="J22" s="15">
        <v>9800</v>
      </c>
      <c r="K22" s="17">
        <v>13268.6</v>
      </c>
      <c r="L22" s="29">
        <f aca="true" t="shared" si="1" ref="L22:L30">K22-J22</f>
        <v>3468.6000000000004</v>
      </c>
      <c r="M22" s="6"/>
      <c r="N22" s="33">
        <f t="shared" si="0"/>
        <v>3468.6000000000004</v>
      </c>
    </row>
    <row r="23" spans="2:14" ht="15.75">
      <c r="B23" s="10" t="s">
        <v>28</v>
      </c>
      <c r="C23" s="100" t="s">
        <v>29</v>
      </c>
      <c r="D23" s="100"/>
      <c r="E23" s="100"/>
      <c r="F23" s="100"/>
      <c r="G23" s="100"/>
      <c r="H23" s="110">
        <v>4960</v>
      </c>
      <c r="I23" s="111"/>
      <c r="J23" s="15">
        <v>4960</v>
      </c>
      <c r="K23" s="17">
        <v>1751.48</v>
      </c>
      <c r="L23" s="29">
        <f t="shared" si="1"/>
        <v>-3208.52</v>
      </c>
      <c r="M23" s="6"/>
      <c r="N23" s="33">
        <f t="shared" si="0"/>
        <v>-3208.52</v>
      </c>
    </row>
    <row r="24" spans="2:14" ht="15.75">
      <c r="B24" s="10" t="s">
        <v>30</v>
      </c>
      <c r="C24" s="100" t="s">
        <v>31</v>
      </c>
      <c r="D24" s="100"/>
      <c r="E24" s="100"/>
      <c r="F24" s="100"/>
      <c r="G24" s="100"/>
      <c r="H24" s="110">
        <v>249800</v>
      </c>
      <c r="I24" s="111"/>
      <c r="J24" s="15">
        <v>249800</v>
      </c>
      <c r="K24" s="17">
        <v>288753.17</v>
      </c>
      <c r="L24" s="29">
        <f t="shared" si="1"/>
        <v>38953.169999999984</v>
      </c>
      <c r="M24" s="6"/>
      <c r="N24" s="33">
        <f t="shared" si="0"/>
        <v>38953.169999999984</v>
      </c>
    </row>
    <row r="25" spans="2:14" ht="15.75">
      <c r="B25" s="10" t="s">
        <v>32</v>
      </c>
      <c r="C25" s="100" t="s">
        <v>33</v>
      </c>
      <c r="D25" s="100"/>
      <c r="E25" s="100"/>
      <c r="F25" s="100"/>
      <c r="G25" s="100"/>
      <c r="H25" s="110">
        <v>1350000</v>
      </c>
      <c r="I25" s="111"/>
      <c r="J25" s="15">
        <v>1350000</v>
      </c>
      <c r="K25" s="17">
        <v>3051980.12</v>
      </c>
      <c r="L25" s="29">
        <f t="shared" si="1"/>
        <v>1701980.12</v>
      </c>
      <c r="M25" s="29">
        <v>1292773</v>
      </c>
      <c r="N25" s="33">
        <f>K25-J25-M25</f>
        <v>409207.1200000001</v>
      </c>
    </row>
    <row r="26" spans="2:14" ht="15.75">
      <c r="B26" s="10" t="s">
        <v>34</v>
      </c>
      <c r="C26" s="100" t="s">
        <v>35</v>
      </c>
      <c r="D26" s="100"/>
      <c r="E26" s="100"/>
      <c r="F26" s="100"/>
      <c r="G26" s="100"/>
      <c r="H26" s="110">
        <v>1999000</v>
      </c>
      <c r="I26" s="111"/>
      <c r="J26" s="15">
        <v>1999000</v>
      </c>
      <c r="K26" s="17">
        <v>2287646.34</v>
      </c>
      <c r="L26" s="29">
        <f t="shared" si="1"/>
        <v>288646.33999999985</v>
      </c>
      <c r="M26" s="29"/>
      <c r="N26" s="33">
        <f t="shared" si="0"/>
        <v>288646.33999999985</v>
      </c>
    </row>
    <row r="27" spans="2:14" ht="15.75">
      <c r="B27" s="10" t="s">
        <v>36</v>
      </c>
      <c r="C27" s="100" t="s">
        <v>37</v>
      </c>
      <c r="D27" s="100"/>
      <c r="E27" s="100"/>
      <c r="F27" s="100"/>
      <c r="G27" s="100"/>
      <c r="H27" s="110">
        <v>49600</v>
      </c>
      <c r="I27" s="111"/>
      <c r="J27" s="15">
        <v>49600</v>
      </c>
      <c r="K27" s="17">
        <v>88548.89</v>
      </c>
      <c r="L27" s="29">
        <f t="shared" si="1"/>
        <v>38948.89</v>
      </c>
      <c r="M27" s="29"/>
      <c r="N27" s="33">
        <f t="shared" si="0"/>
        <v>38948.89</v>
      </c>
    </row>
    <row r="28" spans="2:14" ht="15.75">
      <c r="B28" s="10" t="s">
        <v>38</v>
      </c>
      <c r="C28" s="100" t="s">
        <v>39</v>
      </c>
      <c r="D28" s="100"/>
      <c r="E28" s="100"/>
      <c r="F28" s="100"/>
      <c r="G28" s="100"/>
      <c r="H28" s="110">
        <v>600000</v>
      </c>
      <c r="I28" s="111"/>
      <c r="J28" s="15">
        <v>600000</v>
      </c>
      <c r="K28" s="17">
        <v>641619.65</v>
      </c>
      <c r="L28" s="29">
        <f t="shared" si="1"/>
        <v>41619.65000000002</v>
      </c>
      <c r="M28" s="29"/>
      <c r="N28" s="33">
        <f t="shared" si="0"/>
        <v>41619.65000000002</v>
      </c>
    </row>
    <row r="29" spans="2:14" ht="15.75">
      <c r="B29" s="10" t="s">
        <v>40</v>
      </c>
      <c r="C29" s="100" t="s">
        <v>41</v>
      </c>
      <c r="D29" s="100"/>
      <c r="E29" s="100"/>
      <c r="F29" s="100"/>
      <c r="G29" s="100"/>
      <c r="H29" s="110">
        <v>1315000</v>
      </c>
      <c r="I29" s="111"/>
      <c r="J29" s="15">
        <v>1315000</v>
      </c>
      <c r="K29" s="17">
        <v>498483.33</v>
      </c>
      <c r="L29" s="29">
        <f t="shared" si="1"/>
        <v>-816516.6699999999</v>
      </c>
      <c r="M29" s="29"/>
      <c r="N29" s="33">
        <f t="shared" si="0"/>
        <v>-816516.6699999999</v>
      </c>
    </row>
    <row r="30" spans="2:14" ht="15.75">
      <c r="B30" s="10" t="s">
        <v>42</v>
      </c>
      <c r="C30" s="100" t="s">
        <v>43</v>
      </c>
      <c r="D30" s="100"/>
      <c r="E30" s="100"/>
      <c r="F30" s="100"/>
      <c r="G30" s="100"/>
      <c r="H30" s="110">
        <v>29600</v>
      </c>
      <c r="I30" s="111"/>
      <c r="J30" s="15">
        <v>29600</v>
      </c>
      <c r="K30" s="17">
        <v>93750</v>
      </c>
      <c r="L30" s="29">
        <f t="shared" si="1"/>
        <v>64150</v>
      </c>
      <c r="M30" s="29"/>
      <c r="N30" s="33">
        <f t="shared" si="0"/>
        <v>64150</v>
      </c>
    </row>
    <row r="31" spans="2:14" ht="15.75">
      <c r="B31" s="8"/>
      <c r="C31" s="101"/>
      <c r="D31" s="101"/>
      <c r="E31" s="101"/>
      <c r="F31" s="101"/>
      <c r="G31" s="101"/>
      <c r="H31" s="108"/>
      <c r="I31" s="109"/>
      <c r="J31" s="9"/>
      <c r="K31" s="9"/>
      <c r="L31" s="29"/>
      <c r="M31" s="29"/>
      <c r="N31" s="33">
        <f t="shared" si="0"/>
        <v>0</v>
      </c>
    </row>
    <row r="32" spans="2:14" ht="15.75">
      <c r="B32" s="10" t="s">
        <v>46</v>
      </c>
      <c r="C32" s="100" t="s">
        <v>47</v>
      </c>
      <c r="D32" s="100"/>
      <c r="E32" s="100"/>
      <c r="F32" s="100"/>
      <c r="G32" s="100"/>
      <c r="H32" s="110">
        <v>5000</v>
      </c>
      <c r="I32" s="111"/>
      <c r="J32" s="15">
        <v>5000</v>
      </c>
      <c r="K32" s="17">
        <v>0</v>
      </c>
      <c r="L32" s="29">
        <f>K32-J32</f>
        <v>-5000</v>
      </c>
      <c r="M32" s="29"/>
      <c r="N32" s="33">
        <f t="shared" si="0"/>
        <v>-5000</v>
      </c>
    </row>
    <row r="33" spans="2:14" ht="15.75">
      <c r="B33" s="10" t="s">
        <v>48</v>
      </c>
      <c r="C33" s="100" t="s">
        <v>49</v>
      </c>
      <c r="D33" s="100"/>
      <c r="E33" s="100"/>
      <c r="F33" s="100"/>
      <c r="G33" s="100"/>
      <c r="H33" s="110">
        <v>5000</v>
      </c>
      <c r="I33" s="111"/>
      <c r="J33" s="15">
        <v>5000</v>
      </c>
      <c r="K33" s="17">
        <v>0</v>
      </c>
      <c r="L33" s="29">
        <f>K33-J33</f>
        <v>-5000</v>
      </c>
      <c r="M33" s="29"/>
      <c r="N33" s="33">
        <f t="shared" si="0"/>
        <v>-5000</v>
      </c>
    </row>
    <row r="34" spans="2:14" ht="31.5" customHeight="1">
      <c r="B34" s="8"/>
      <c r="C34" s="105"/>
      <c r="D34" s="106"/>
      <c r="E34" s="106"/>
      <c r="F34" s="106"/>
      <c r="G34" s="107"/>
      <c r="H34" s="13"/>
      <c r="I34" s="14"/>
      <c r="J34" s="25"/>
      <c r="K34" s="25"/>
      <c r="L34" s="29"/>
      <c r="M34" s="29"/>
      <c r="N34" s="33">
        <f t="shared" si="0"/>
        <v>0</v>
      </c>
    </row>
    <row r="35" spans="2:14" ht="27" customHeight="1">
      <c r="B35" s="10">
        <v>18040100</v>
      </c>
      <c r="C35" s="119" t="s">
        <v>105</v>
      </c>
      <c r="D35" s="120"/>
      <c r="E35" s="120"/>
      <c r="F35" s="120"/>
      <c r="G35" s="121"/>
      <c r="H35" s="13"/>
      <c r="I35" s="14"/>
      <c r="J35" s="24">
        <v>0</v>
      </c>
      <c r="K35" s="24">
        <v>-5684.21</v>
      </c>
      <c r="L35" s="29">
        <f>K35-J35</f>
        <v>-5684.21</v>
      </c>
      <c r="M35" s="29"/>
      <c r="N35" s="33">
        <f t="shared" si="0"/>
        <v>-5684.21</v>
      </c>
    </row>
    <row r="36" spans="2:14" ht="27.75" customHeight="1">
      <c r="B36" s="10">
        <v>18040200</v>
      </c>
      <c r="C36" s="119" t="s">
        <v>106</v>
      </c>
      <c r="D36" s="120"/>
      <c r="E36" s="120"/>
      <c r="F36" s="120"/>
      <c r="G36" s="121"/>
      <c r="H36" s="13"/>
      <c r="I36" s="14"/>
      <c r="J36" s="24">
        <v>0</v>
      </c>
      <c r="K36" s="24">
        <v>-1199.19</v>
      </c>
      <c r="L36" s="29">
        <f>K36-J36</f>
        <v>-1199.19</v>
      </c>
      <c r="M36" s="29"/>
      <c r="N36" s="33">
        <f t="shared" si="0"/>
        <v>-1199.19</v>
      </c>
    </row>
    <row r="37" spans="2:14" ht="15.75">
      <c r="B37" s="8"/>
      <c r="C37" s="101"/>
      <c r="D37" s="101"/>
      <c r="E37" s="101"/>
      <c r="F37" s="101"/>
      <c r="G37" s="101"/>
      <c r="H37" s="108"/>
      <c r="I37" s="109"/>
      <c r="J37" s="9"/>
      <c r="K37" s="9"/>
      <c r="L37" s="29"/>
      <c r="M37" s="29"/>
      <c r="N37" s="33">
        <f t="shared" si="0"/>
        <v>0</v>
      </c>
    </row>
    <row r="38" spans="2:14" ht="15.75">
      <c r="B38" s="10" t="s">
        <v>52</v>
      </c>
      <c r="C38" s="100" t="s">
        <v>53</v>
      </c>
      <c r="D38" s="100"/>
      <c r="E38" s="100"/>
      <c r="F38" s="100"/>
      <c r="G38" s="100"/>
      <c r="H38" s="110">
        <v>980000</v>
      </c>
      <c r="I38" s="111"/>
      <c r="J38" s="15">
        <v>980000</v>
      </c>
      <c r="K38" s="17">
        <v>1166872.47</v>
      </c>
      <c r="L38" s="29">
        <f>K38-J38</f>
        <v>186872.46999999997</v>
      </c>
      <c r="M38" s="29"/>
      <c r="N38" s="33">
        <f t="shared" si="0"/>
        <v>186872.46999999997</v>
      </c>
    </row>
    <row r="39" spans="2:14" ht="15.75">
      <c r="B39" s="10" t="s">
        <v>54</v>
      </c>
      <c r="C39" s="100" t="s">
        <v>55</v>
      </c>
      <c r="D39" s="100"/>
      <c r="E39" s="100"/>
      <c r="F39" s="100"/>
      <c r="G39" s="100"/>
      <c r="H39" s="110">
        <v>6460000</v>
      </c>
      <c r="I39" s="111"/>
      <c r="J39" s="15">
        <v>6460000</v>
      </c>
      <c r="K39" s="17">
        <v>9212529.96</v>
      </c>
      <c r="L39" s="29">
        <f>K39-J39</f>
        <v>2752529.960000001</v>
      </c>
      <c r="M39" s="29">
        <v>2752529</v>
      </c>
      <c r="N39" s="33">
        <f>K39-J39</f>
        <v>2752529.960000001</v>
      </c>
    </row>
    <row r="40" spans="2:14" ht="15.75">
      <c r="B40" s="8"/>
      <c r="C40" s="101"/>
      <c r="D40" s="101"/>
      <c r="E40" s="101"/>
      <c r="F40" s="101"/>
      <c r="G40" s="101"/>
      <c r="H40" s="108"/>
      <c r="I40" s="109"/>
      <c r="J40" s="9"/>
      <c r="K40" s="9"/>
      <c r="L40" s="29"/>
      <c r="M40" s="6"/>
      <c r="N40" s="33">
        <f t="shared" si="0"/>
        <v>0</v>
      </c>
    </row>
    <row r="41" spans="2:14" ht="15.75">
      <c r="B41" s="8"/>
      <c r="C41" s="101"/>
      <c r="D41" s="101"/>
      <c r="E41" s="101"/>
      <c r="F41" s="101"/>
      <c r="G41" s="101"/>
      <c r="H41" s="108"/>
      <c r="I41" s="109"/>
      <c r="J41" s="9"/>
      <c r="K41" s="9"/>
      <c r="L41" s="29"/>
      <c r="M41" s="6"/>
      <c r="N41" s="33">
        <f t="shared" si="0"/>
        <v>0</v>
      </c>
    </row>
    <row r="42" spans="2:14" ht="47.25" customHeight="1">
      <c r="B42" s="8"/>
      <c r="C42" s="101"/>
      <c r="D42" s="101"/>
      <c r="E42" s="101"/>
      <c r="F42" s="101"/>
      <c r="G42" s="101"/>
      <c r="H42" s="108"/>
      <c r="I42" s="109"/>
      <c r="J42" s="9"/>
      <c r="K42" s="9"/>
      <c r="L42" s="29"/>
      <c r="M42" s="6"/>
      <c r="N42" s="33">
        <f t="shared" si="0"/>
        <v>0</v>
      </c>
    </row>
    <row r="43" spans="2:14" ht="15.75">
      <c r="B43" s="10" t="s">
        <v>62</v>
      </c>
      <c r="C43" s="100" t="s">
        <v>63</v>
      </c>
      <c r="D43" s="100"/>
      <c r="E43" s="100"/>
      <c r="F43" s="100"/>
      <c r="G43" s="100"/>
      <c r="H43" s="110">
        <v>24800</v>
      </c>
      <c r="I43" s="111"/>
      <c r="J43" s="17">
        <v>24800</v>
      </c>
      <c r="K43" s="17">
        <v>7150</v>
      </c>
      <c r="L43" s="29">
        <f>K43-J43</f>
        <v>-17650</v>
      </c>
      <c r="M43" s="6"/>
      <c r="N43" s="33">
        <f t="shared" si="0"/>
        <v>-17650</v>
      </c>
    </row>
    <row r="44" spans="2:14" ht="15.75">
      <c r="B44" s="8"/>
      <c r="C44" s="101"/>
      <c r="D44" s="101"/>
      <c r="E44" s="101"/>
      <c r="F44" s="101"/>
      <c r="G44" s="101"/>
      <c r="H44" s="108"/>
      <c r="I44" s="109"/>
      <c r="J44" s="9"/>
      <c r="K44" s="9"/>
      <c r="L44" s="29"/>
      <c r="M44" s="6"/>
      <c r="N44" s="33">
        <f t="shared" si="0"/>
        <v>0</v>
      </c>
    </row>
    <row r="45" spans="2:14" ht="15.75">
      <c r="B45" s="10" t="s">
        <v>66</v>
      </c>
      <c r="C45" s="100" t="s">
        <v>67</v>
      </c>
      <c r="D45" s="100"/>
      <c r="E45" s="100"/>
      <c r="F45" s="100"/>
      <c r="G45" s="100"/>
      <c r="H45" s="110">
        <v>4900</v>
      </c>
      <c r="I45" s="111"/>
      <c r="J45" s="17">
        <v>4900</v>
      </c>
      <c r="K45" s="17">
        <v>1897</v>
      </c>
      <c r="L45" s="29">
        <f>K45-J45</f>
        <v>-3003</v>
      </c>
      <c r="M45" s="6"/>
      <c r="N45" s="33">
        <f t="shared" si="0"/>
        <v>-3003</v>
      </c>
    </row>
    <row r="46" spans="2:14" ht="33" customHeight="1">
      <c r="B46" s="8"/>
      <c r="C46" s="101"/>
      <c r="D46" s="101"/>
      <c r="E46" s="101"/>
      <c r="F46" s="101"/>
      <c r="G46" s="101"/>
      <c r="H46" s="108"/>
      <c r="I46" s="109"/>
      <c r="J46" s="9"/>
      <c r="K46" s="9"/>
      <c r="L46" s="29"/>
      <c r="M46" s="6"/>
      <c r="N46" s="33">
        <f t="shared" si="0"/>
        <v>0</v>
      </c>
    </row>
    <row r="47" spans="2:14" ht="15.75">
      <c r="B47" s="8"/>
      <c r="C47" s="101"/>
      <c r="D47" s="101"/>
      <c r="E47" s="101"/>
      <c r="F47" s="101"/>
      <c r="G47" s="101"/>
      <c r="H47" s="108"/>
      <c r="I47" s="109"/>
      <c r="J47" s="9"/>
      <c r="K47" s="9"/>
      <c r="L47" s="29"/>
      <c r="M47" s="6"/>
      <c r="N47" s="33">
        <f t="shared" si="0"/>
        <v>0</v>
      </c>
    </row>
    <row r="48" spans="2:14" ht="46.5" customHeight="1">
      <c r="B48" s="10">
        <v>22010300</v>
      </c>
      <c r="C48" s="102" t="s">
        <v>101</v>
      </c>
      <c r="D48" s="103"/>
      <c r="E48" s="103"/>
      <c r="F48" s="103"/>
      <c r="G48" s="104"/>
      <c r="H48" s="12"/>
      <c r="I48" s="9"/>
      <c r="J48" s="14">
        <v>0</v>
      </c>
      <c r="K48" s="14">
        <v>4070</v>
      </c>
      <c r="L48" s="29">
        <f>K48-J48</f>
        <v>4070</v>
      </c>
      <c r="M48" s="6"/>
      <c r="N48" s="33">
        <f t="shared" si="0"/>
        <v>4070</v>
      </c>
    </row>
    <row r="49" spans="2:14" ht="15.75">
      <c r="B49" s="10" t="s">
        <v>72</v>
      </c>
      <c r="C49" s="100" t="s">
        <v>73</v>
      </c>
      <c r="D49" s="100"/>
      <c r="E49" s="100"/>
      <c r="F49" s="100"/>
      <c r="G49" s="100"/>
      <c r="H49" s="110">
        <v>949000</v>
      </c>
      <c r="I49" s="111"/>
      <c r="J49" s="17">
        <v>949000</v>
      </c>
      <c r="K49" s="17">
        <v>1321925.88</v>
      </c>
      <c r="L49" s="29">
        <f>K49-J49</f>
        <v>372925.8799999999</v>
      </c>
      <c r="M49" s="6"/>
      <c r="N49" s="33">
        <f t="shared" si="0"/>
        <v>372925.8799999999</v>
      </c>
    </row>
    <row r="50" spans="2:14" ht="30.75" customHeight="1">
      <c r="B50" s="10">
        <v>22012600</v>
      </c>
      <c r="C50" s="97" t="s">
        <v>107</v>
      </c>
      <c r="D50" s="98"/>
      <c r="E50" s="98"/>
      <c r="F50" s="98"/>
      <c r="G50" s="99"/>
      <c r="H50" s="13"/>
      <c r="I50" s="14"/>
      <c r="J50" s="24">
        <v>0</v>
      </c>
      <c r="K50" s="24">
        <v>56</v>
      </c>
      <c r="L50" s="29">
        <f>K50-J50</f>
        <v>56</v>
      </c>
      <c r="M50" s="6"/>
      <c r="N50" s="33">
        <f t="shared" si="0"/>
        <v>56</v>
      </c>
    </row>
    <row r="51" spans="2:14" ht="48" customHeight="1">
      <c r="B51" s="8"/>
      <c r="C51" s="105"/>
      <c r="D51" s="106"/>
      <c r="E51" s="106"/>
      <c r="F51" s="106"/>
      <c r="G51" s="107"/>
      <c r="H51" s="108"/>
      <c r="I51" s="109"/>
      <c r="J51" s="9"/>
      <c r="K51" s="9"/>
      <c r="L51" s="29"/>
      <c r="M51" s="6"/>
      <c r="N51" s="33">
        <f t="shared" si="0"/>
        <v>0</v>
      </c>
    </row>
    <row r="52" spans="2:14" ht="15.75">
      <c r="B52" s="10" t="s">
        <v>76</v>
      </c>
      <c r="C52" s="100" t="s">
        <v>77</v>
      </c>
      <c r="D52" s="100"/>
      <c r="E52" s="100"/>
      <c r="F52" s="100"/>
      <c r="G52" s="100"/>
      <c r="H52" s="110">
        <v>399800</v>
      </c>
      <c r="I52" s="111"/>
      <c r="J52" s="17">
        <v>399800</v>
      </c>
      <c r="K52" s="17">
        <v>476758.43</v>
      </c>
      <c r="L52" s="29">
        <f>K52-J52</f>
        <v>76958.43</v>
      </c>
      <c r="M52" s="6"/>
      <c r="N52" s="33">
        <f t="shared" si="0"/>
        <v>76958.43</v>
      </c>
    </row>
    <row r="53" spans="2:14" ht="15.75">
      <c r="B53" s="8"/>
      <c r="C53" s="101"/>
      <c r="D53" s="101"/>
      <c r="E53" s="101"/>
      <c r="F53" s="101"/>
      <c r="G53" s="101"/>
      <c r="H53" s="108"/>
      <c r="I53" s="109"/>
      <c r="J53" s="9"/>
      <c r="K53" s="9"/>
      <c r="L53" s="29"/>
      <c r="M53" s="6"/>
      <c r="N53" s="33">
        <f t="shared" si="0"/>
        <v>0</v>
      </c>
    </row>
    <row r="54" spans="2:14" ht="15.75">
      <c r="B54" s="10" t="s">
        <v>80</v>
      </c>
      <c r="C54" s="100" t="s">
        <v>81</v>
      </c>
      <c r="D54" s="100"/>
      <c r="E54" s="100"/>
      <c r="F54" s="100"/>
      <c r="G54" s="100"/>
      <c r="H54" s="110">
        <v>69800</v>
      </c>
      <c r="I54" s="111"/>
      <c r="J54" s="17">
        <v>69800</v>
      </c>
      <c r="K54" s="17">
        <v>59322.23</v>
      </c>
      <c r="L54" s="29">
        <f>K54-J54</f>
        <v>-10477.769999999997</v>
      </c>
      <c r="M54" s="6"/>
      <c r="N54" s="33">
        <f t="shared" si="0"/>
        <v>-10477.769999999997</v>
      </c>
    </row>
    <row r="55" spans="2:14" ht="15.75">
      <c r="B55" s="10">
        <v>22090200</v>
      </c>
      <c r="C55" s="102" t="s">
        <v>110</v>
      </c>
      <c r="D55" s="103"/>
      <c r="E55" s="103"/>
      <c r="F55" s="103"/>
      <c r="G55" s="104"/>
      <c r="H55" s="13"/>
      <c r="I55" s="14"/>
      <c r="J55" s="23">
        <v>0</v>
      </c>
      <c r="K55" s="23">
        <v>17</v>
      </c>
      <c r="L55" s="29">
        <f>K55-J55</f>
        <v>17</v>
      </c>
      <c r="M55" s="6"/>
      <c r="N55" s="33">
        <f t="shared" si="0"/>
        <v>17</v>
      </c>
    </row>
    <row r="56" spans="2:14" ht="15.75">
      <c r="B56" s="10" t="s">
        <v>82</v>
      </c>
      <c r="C56" s="100" t="s">
        <v>83</v>
      </c>
      <c r="D56" s="100"/>
      <c r="E56" s="100"/>
      <c r="F56" s="100"/>
      <c r="G56" s="100"/>
      <c r="H56" s="110">
        <v>1249000</v>
      </c>
      <c r="I56" s="111"/>
      <c r="J56" s="17">
        <v>1249000</v>
      </c>
      <c r="K56" s="17">
        <v>1693475.29</v>
      </c>
      <c r="L56" s="29">
        <f>K56-J56</f>
        <v>444475.29000000004</v>
      </c>
      <c r="M56" s="6"/>
      <c r="N56" s="33">
        <f t="shared" si="0"/>
        <v>444475.29000000004</v>
      </c>
    </row>
    <row r="57" spans="2:14" ht="15.75">
      <c r="B57" s="8"/>
      <c r="C57" s="105"/>
      <c r="D57" s="106"/>
      <c r="E57" s="106"/>
      <c r="F57" s="106"/>
      <c r="G57" s="107"/>
      <c r="H57" s="13"/>
      <c r="I57" s="14"/>
      <c r="J57" s="27"/>
      <c r="K57" s="27"/>
      <c r="L57" s="29"/>
      <c r="M57" s="6"/>
      <c r="N57" s="33">
        <f t="shared" si="0"/>
        <v>0</v>
      </c>
    </row>
    <row r="58" spans="2:14" ht="15.75">
      <c r="B58" s="8"/>
      <c r="C58" s="22"/>
      <c r="D58" s="19"/>
      <c r="E58" s="19"/>
      <c r="F58" s="19"/>
      <c r="G58" s="20"/>
      <c r="H58" s="13"/>
      <c r="I58" s="14"/>
      <c r="J58" s="27"/>
      <c r="K58" s="27"/>
      <c r="L58" s="29"/>
      <c r="M58" s="6"/>
      <c r="N58" s="33">
        <f t="shared" si="0"/>
        <v>0</v>
      </c>
    </row>
    <row r="59" spans="2:14" ht="15.75">
      <c r="B59" s="10">
        <v>24060300</v>
      </c>
      <c r="C59" s="26" t="s">
        <v>109</v>
      </c>
      <c r="D59" s="19"/>
      <c r="E59" s="19"/>
      <c r="F59" s="19"/>
      <c r="G59" s="20"/>
      <c r="H59" s="13"/>
      <c r="I59" s="14"/>
      <c r="J59" s="24">
        <v>0</v>
      </c>
      <c r="K59" s="24">
        <v>11940</v>
      </c>
      <c r="L59" s="29">
        <f>K59-J59</f>
        <v>11940</v>
      </c>
      <c r="M59" s="6"/>
      <c r="N59" s="33">
        <f t="shared" si="0"/>
        <v>11940</v>
      </c>
    </row>
    <row r="60" spans="2:14" ht="15.75">
      <c r="B60" s="8"/>
      <c r="C60" s="101"/>
      <c r="D60" s="101"/>
      <c r="E60" s="101"/>
      <c r="F60" s="101"/>
      <c r="G60" s="101"/>
      <c r="H60" s="108"/>
      <c r="I60" s="109"/>
      <c r="J60" s="28"/>
      <c r="K60" s="28"/>
      <c r="L60" s="29"/>
      <c r="M60" s="6"/>
      <c r="N60" s="33">
        <f t="shared" si="0"/>
        <v>0</v>
      </c>
    </row>
    <row r="61" spans="2:14" ht="15.75">
      <c r="B61" s="8"/>
      <c r="C61" s="101"/>
      <c r="D61" s="101"/>
      <c r="E61" s="101"/>
      <c r="F61" s="101"/>
      <c r="G61" s="101"/>
      <c r="H61" s="108"/>
      <c r="I61" s="109"/>
      <c r="J61" s="9"/>
      <c r="K61" s="9"/>
      <c r="L61" s="29"/>
      <c r="M61" s="6"/>
      <c r="N61" s="33">
        <f t="shared" si="0"/>
        <v>0</v>
      </c>
    </row>
    <row r="62" spans="2:14" ht="15.75">
      <c r="B62" s="8"/>
      <c r="C62" s="101"/>
      <c r="D62" s="101"/>
      <c r="E62" s="101"/>
      <c r="F62" s="101"/>
      <c r="G62" s="101"/>
      <c r="H62" s="108"/>
      <c r="I62" s="109"/>
      <c r="J62" s="9"/>
      <c r="K62" s="9"/>
      <c r="L62" s="29"/>
      <c r="M62" s="6"/>
      <c r="N62" s="33">
        <f t="shared" si="0"/>
        <v>0</v>
      </c>
    </row>
    <row r="63" spans="2:14" ht="15.75">
      <c r="B63" s="10" t="s">
        <v>90</v>
      </c>
      <c r="C63" s="100" t="s">
        <v>91</v>
      </c>
      <c r="D63" s="100"/>
      <c r="E63" s="100"/>
      <c r="F63" s="100"/>
      <c r="G63" s="100"/>
      <c r="H63" s="110">
        <v>16639900</v>
      </c>
      <c r="I63" s="111"/>
      <c r="J63" s="17"/>
      <c r="K63" s="16"/>
      <c r="L63" s="29">
        <f>K63-J63</f>
        <v>0</v>
      </c>
      <c r="M63" s="6"/>
      <c r="N63" s="33">
        <f t="shared" si="0"/>
        <v>0</v>
      </c>
    </row>
    <row r="64" spans="2:14" ht="18.75">
      <c r="B64" s="122" t="s">
        <v>92</v>
      </c>
      <c r="C64" s="123"/>
      <c r="D64" s="123"/>
      <c r="E64" s="124"/>
      <c r="F64" s="124"/>
      <c r="G64" s="125"/>
      <c r="H64" s="83">
        <v>18390020</v>
      </c>
      <c r="I64" s="84"/>
      <c r="J64" s="7">
        <f>SUM(J9:J63)</f>
        <v>18390020</v>
      </c>
      <c r="K64" s="7">
        <f>SUM(K9:K63)</f>
        <v>23383837.11</v>
      </c>
      <c r="L64" s="29">
        <f>K64/J64</f>
        <v>1.2715503903747793</v>
      </c>
      <c r="M64" s="6"/>
      <c r="N64" s="33">
        <f t="shared" si="0"/>
        <v>4993817.109999999</v>
      </c>
    </row>
    <row r="65" spans="2:14" ht="18.75">
      <c r="B65" s="122"/>
      <c r="C65" s="123"/>
      <c r="D65" s="123"/>
      <c r="E65" s="124"/>
      <c r="F65" s="124"/>
      <c r="G65" s="125"/>
      <c r="H65" s="83"/>
      <c r="I65" s="84"/>
      <c r="J65" s="7" t="s">
        <v>117</v>
      </c>
      <c r="K65" s="7" t="s">
        <v>118</v>
      </c>
      <c r="L65" s="6" t="s">
        <v>119</v>
      </c>
      <c r="M65" s="6"/>
      <c r="N65" s="33" t="s">
        <v>120</v>
      </c>
    </row>
    <row r="66" ht="9" customHeight="1"/>
    <row r="67" spans="1:10" ht="16.5" customHeight="1">
      <c r="A67" s="81" t="s">
        <v>0</v>
      </c>
      <c r="B67" s="81"/>
      <c r="C67" s="81"/>
      <c r="D67" s="81"/>
      <c r="E67" s="81"/>
      <c r="G67" s="81" t="s">
        <v>1</v>
      </c>
      <c r="H67" s="81"/>
      <c r="I67" s="81"/>
      <c r="J67" s="5"/>
    </row>
    <row r="68" ht="6" customHeight="1"/>
    <row r="69" spans="1:11" ht="16.5" customHeight="1">
      <c r="A69" s="81" t="s">
        <v>95</v>
      </c>
      <c r="B69" s="81"/>
      <c r="C69" s="81"/>
      <c r="D69" s="81"/>
      <c r="E69" s="81"/>
      <c r="G69" s="81" t="s">
        <v>94</v>
      </c>
      <c r="H69" s="81"/>
      <c r="I69" s="81"/>
      <c r="J69" s="5"/>
      <c r="K69" s="30">
        <f>K64-J64</f>
        <v>4993817.109999999</v>
      </c>
    </row>
    <row r="72" ht="12.75">
      <c r="K72" s="30">
        <f>K64-J64</f>
        <v>4993817.109999999</v>
      </c>
    </row>
  </sheetData>
  <sheetProtection/>
  <mergeCells count="113">
    <mergeCell ref="B64:G64"/>
    <mergeCell ref="C56:G56"/>
    <mergeCell ref="C63:G63"/>
    <mergeCell ref="G69:I69"/>
    <mergeCell ref="A69:E69"/>
    <mergeCell ref="H65:I65"/>
    <mergeCell ref="G67:I67"/>
    <mergeCell ref="A67:E67"/>
    <mergeCell ref="B65:G65"/>
    <mergeCell ref="H64:I64"/>
    <mergeCell ref="H63:I63"/>
    <mergeCell ref="C36:G36"/>
    <mergeCell ref="C60:G60"/>
    <mergeCell ref="C61:G61"/>
    <mergeCell ref="C62:G62"/>
    <mergeCell ref="C51:G51"/>
    <mergeCell ref="C52:G52"/>
    <mergeCell ref="C53:G53"/>
    <mergeCell ref="C54:G54"/>
    <mergeCell ref="C57:G57"/>
    <mergeCell ref="C55:G55"/>
    <mergeCell ref="C21:G21"/>
    <mergeCell ref="C35:G35"/>
    <mergeCell ref="C45:G45"/>
    <mergeCell ref="C46:G46"/>
    <mergeCell ref="C41:G41"/>
    <mergeCell ref="C42:G42"/>
    <mergeCell ref="C43:G43"/>
    <mergeCell ref="C44:G44"/>
    <mergeCell ref="C40:G40"/>
    <mergeCell ref="C37:G37"/>
    <mergeCell ref="C27:G27"/>
    <mergeCell ref="C28:G28"/>
    <mergeCell ref="C22:G22"/>
    <mergeCell ref="C23:G23"/>
    <mergeCell ref="C24:G24"/>
    <mergeCell ref="C25:G25"/>
    <mergeCell ref="E2:L2"/>
    <mergeCell ref="A5:I5"/>
    <mergeCell ref="A6:I6"/>
    <mergeCell ref="C7:G7"/>
    <mergeCell ref="H7:I7"/>
    <mergeCell ref="A4:I4"/>
    <mergeCell ref="C14:G14"/>
    <mergeCell ref="C15:G15"/>
    <mergeCell ref="A3:I3"/>
    <mergeCell ref="H54:I54"/>
    <mergeCell ref="H53:I53"/>
    <mergeCell ref="C8:G8"/>
    <mergeCell ref="C9:G9"/>
    <mergeCell ref="C10:G10"/>
    <mergeCell ref="C17:G17"/>
    <mergeCell ref="C26:G26"/>
    <mergeCell ref="H62:I62"/>
    <mergeCell ref="H61:I61"/>
    <mergeCell ref="H60:I60"/>
    <mergeCell ref="H56:I56"/>
    <mergeCell ref="H46:I46"/>
    <mergeCell ref="H45:I45"/>
    <mergeCell ref="C11:G11"/>
    <mergeCell ref="C18:G18"/>
    <mergeCell ref="C19:G19"/>
    <mergeCell ref="C20:G20"/>
    <mergeCell ref="H44:I44"/>
    <mergeCell ref="H43:I43"/>
    <mergeCell ref="C12:G12"/>
    <mergeCell ref="C13:G13"/>
    <mergeCell ref="H52:I52"/>
    <mergeCell ref="H51:I51"/>
    <mergeCell ref="H49:I49"/>
    <mergeCell ref="H47:I47"/>
    <mergeCell ref="H24:I24"/>
    <mergeCell ref="H37:I37"/>
    <mergeCell ref="H39:I39"/>
    <mergeCell ref="H33:I33"/>
    <mergeCell ref="H32:I32"/>
    <mergeCell ref="H31:I31"/>
    <mergeCell ref="H30:I30"/>
    <mergeCell ref="H38:I38"/>
    <mergeCell ref="H26:I26"/>
    <mergeCell ref="H42:I42"/>
    <mergeCell ref="H41:I41"/>
    <mergeCell ref="H25:I25"/>
    <mergeCell ref="H40:I40"/>
    <mergeCell ref="H29:I29"/>
    <mergeCell ref="H28:I28"/>
    <mergeCell ref="H27:I27"/>
    <mergeCell ref="H10:I10"/>
    <mergeCell ref="H9:I9"/>
    <mergeCell ref="H8:I8"/>
    <mergeCell ref="H23:I23"/>
    <mergeCell ref="H22:I22"/>
    <mergeCell ref="H12:I12"/>
    <mergeCell ref="H21:I21"/>
    <mergeCell ref="H20:I20"/>
    <mergeCell ref="H19:I19"/>
    <mergeCell ref="H18:I18"/>
    <mergeCell ref="C33:G33"/>
    <mergeCell ref="C34:G34"/>
    <mergeCell ref="H11:I11"/>
    <mergeCell ref="H15:I15"/>
    <mergeCell ref="H14:I14"/>
    <mergeCell ref="H13:I13"/>
    <mergeCell ref="C29:G29"/>
    <mergeCell ref="C30:G30"/>
    <mergeCell ref="C31:G31"/>
    <mergeCell ref="C32:G32"/>
    <mergeCell ref="C50:G50"/>
    <mergeCell ref="C38:G38"/>
    <mergeCell ref="C39:G39"/>
    <mergeCell ref="C47:G47"/>
    <mergeCell ref="C49:G49"/>
    <mergeCell ref="C48:G48"/>
  </mergeCells>
  <printOptions/>
  <pageMargins left="0.2513888888888889" right="0.25" top="0.39375000000000004" bottom="0.39375000000000004" header="0.5" footer="0.5"/>
  <pageSetup fitToHeight="1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Elite</cp:lastModifiedBy>
  <cp:lastPrinted>2016-08-22T12:47:09Z</cp:lastPrinted>
  <dcterms:created xsi:type="dcterms:W3CDTF">2016-07-01T11:47:45Z</dcterms:created>
  <dcterms:modified xsi:type="dcterms:W3CDTF">2016-09-20T07:38:37Z</dcterms:modified>
  <cp:category/>
  <cp:version/>
  <cp:contentType/>
  <cp:contentStatus/>
</cp:coreProperties>
</file>