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комун_підприємства" sheetId="1" r:id="rId1"/>
  </sheets>
  <definedNames>
    <definedName name="_xlnm.Print_Titles" localSheetId="0">'комун_підприємства'!$4:$8</definedName>
    <definedName name="_xlnm.Print_Area" localSheetId="0">'комун_підприємства'!$A$1:$K$154</definedName>
  </definedNames>
  <calcPr fullCalcOnLoad="1" refMode="R1C1"/>
</workbook>
</file>

<file path=xl/sharedStrings.xml><?xml version="1.0" encoding="utf-8"?>
<sst xmlns="http://schemas.openxmlformats.org/spreadsheetml/2006/main" count="235" uniqueCount="130">
  <si>
    <t>№ з/п</t>
  </si>
  <si>
    <t>Зміст заходу</t>
  </si>
  <si>
    <t>КФК</t>
  </si>
  <si>
    <t>КЕКВ</t>
  </si>
  <si>
    <t xml:space="preserve">Термін виконання </t>
  </si>
  <si>
    <t>Фінансове забезпечення (тис.грн.)</t>
  </si>
  <si>
    <t>Підстава</t>
  </si>
  <si>
    <t>Всього</t>
  </si>
  <si>
    <t>в тому числі</t>
  </si>
  <si>
    <t>Обласний бюджет</t>
  </si>
  <si>
    <t>Районний бюджет</t>
  </si>
  <si>
    <t>Міський бюджет</t>
  </si>
  <si>
    <t>Загальний фонд</t>
  </si>
  <si>
    <t>Спеціальний фонд</t>
  </si>
  <si>
    <t>Водопровідно-каналізаційне господарство</t>
  </si>
  <si>
    <t>Придбання транспортних засобів</t>
  </si>
  <si>
    <t>1. КП "Боярка - Водоканал"</t>
  </si>
  <si>
    <t>Капітальний ремонт покрівель</t>
  </si>
  <si>
    <t>Капітальний ремонт та реконструкція ліфтів</t>
  </si>
  <si>
    <t>Всього:</t>
  </si>
  <si>
    <t>І півріччя</t>
  </si>
  <si>
    <t xml:space="preserve">Всього: </t>
  </si>
  <si>
    <t>Капітальні видатки по теплогосподарству</t>
  </si>
  <si>
    <t>Утримання житлового фонду</t>
  </si>
  <si>
    <t>Капітальний ремонт внутрішньобудинкових мереж</t>
  </si>
  <si>
    <t>Утримання автомобільних доріг місцевого значення</t>
  </si>
  <si>
    <t>Будівництво світлофорних об'єктів</t>
  </si>
  <si>
    <t>Придбання машини «Дорожня комбінована МДКЗ (з піскорозкидальним обладнанням та снігоочисним відвалом на базі МАЗ-5550С3», або еквівалент призначений для використання в комунальному господарстві міста.</t>
  </si>
  <si>
    <t xml:space="preserve">Освітлення міста </t>
  </si>
  <si>
    <t>Реалізація заходів щодо інвестиційного розвитку території</t>
  </si>
  <si>
    <t>КП "БГВУЖКГ"</t>
  </si>
  <si>
    <t xml:space="preserve">           </t>
  </si>
  <si>
    <t>Поточні видатки благоустрою</t>
  </si>
  <si>
    <t>Поточний ремонт доріг</t>
  </si>
  <si>
    <t>1</t>
  </si>
  <si>
    <t xml:space="preserve">ПЕРЕЛІК
об’єктів комунальних підприємств, включених до  фінансування  з міського, районного, обласного бюджетів на 2019 рік 
</t>
  </si>
  <si>
    <t>Будівництво станції очистки води на водопровідній  насосній станції №3, розташованої за адресою:08150,Київська область, м. Боярка, вулиця Соборності,49.</t>
  </si>
  <si>
    <t>Будівництво станції очистки води на свердловині розташованої за адресою: 08150,Київська область, Києво-Святошинський р-н м. Боярка, вул. Кібенка 74/1</t>
  </si>
  <si>
    <t>Будівництво станції очистки води на водопровідній насосній  станції №5, розташованої за адресою:08150,Київська область м. Боярка, вулиця Магістральна, 49а</t>
  </si>
  <si>
    <t>Будівництво каналізаційної мережі для підключення мешканців мікрорайону по вул. Лисенко, Кібенка та прилеглих вулиць в м. Боярка»</t>
  </si>
  <si>
    <t>Капітальний ремонт каналізаційної насосної станції № 2 в місті Боярка, Києво-Святошинського району, Київської області</t>
  </si>
  <si>
    <t>Капітальний ремонт водопровідно-насосної станції № 3 в місті Боярка, Києво-Святошинського району, Київської області</t>
  </si>
  <si>
    <t>Капітальний ремонт водопровідно-насосної станції № 5 в місті Боярка, Києво-Святошинського району, Київської області</t>
  </si>
  <si>
    <t>Капітальний ремонт каналізаційної насосної станції № 4 в місті Боярка, Київської області</t>
  </si>
  <si>
    <t>Геолого-економічна оцінка питних підземних вод по Боярка-Забір'я</t>
  </si>
  <si>
    <t>Будівництво станції очистки води на водопровідній насосній станції №4, розташованої за ".адресою:08150, Київська область, м. Боярка, вулиця Білогородська, 63"</t>
  </si>
  <si>
    <t>2019</t>
  </si>
  <si>
    <t>вул. Гоголя, 52А (2 під.)</t>
  </si>
  <si>
    <t>вул. Білогородська, 17 (2 під.)</t>
  </si>
  <si>
    <t>Капітальний ремонт теплової мережі Молодіжна 4-10</t>
  </si>
  <si>
    <t>Капітальний ремонт теплової мережі від перехрестя П.Сагайдачного- лінійна до П.Сагайдачного Дєжньова</t>
  </si>
  <si>
    <t>Капітальний ремонт теплової мережі Молодіжна 76-72 А</t>
  </si>
  <si>
    <t xml:space="preserve">Капітальний  ремонт тротуар по вул. Хрещатик </t>
  </si>
  <si>
    <t xml:space="preserve">Капітальний  ремонт дороги по вул. Хрещатик </t>
  </si>
  <si>
    <t xml:space="preserve">Капітальний  ремонт тротуару по вул. Соборності </t>
  </si>
  <si>
    <t xml:space="preserve">Капітальний  ремонт дороги по вул. Соборності </t>
  </si>
  <si>
    <t>Будівництво світлофорного об’єкту по вулиці Хрещатик в м. Боярка Києво-Святошинського району Київської області</t>
  </si>
  <si>
    <t>Будівництво світлофорного об’єкту на перехресті вулиць Білогородська - Сєдова в м. Боярка Києво-Святошинського району Київської області</t>
  </si>
  <si>
    <t>Будівництво світлофорного об’єкту по вул. Садова м. Боярка Києво-Святошинського району Київської області</t>
  </si>
  <si>
    <t>Капітальний ремонт з впровадженням технологій для зниження тепловтрат будівлі «Дошкільний навчальний заклад-центр розвитку дитини «Джерельце» Боярської міської ради Києво-Святошинського району Київської області</t>
  </si>
  <si>
    <t>Капітальний ремонт з впровадженням технологій для зниження тепловтрат будівлі «Дошкільний навчальний заклад (ясла-садок) «Казка» в міста Боярка Києво-Святошинського району  Київської області</t>
  </si>
  <si>
    <t>Облаштування гумовим покриттям дитячого майданчика  «Куточок безпеки дорожнього руху»  на території ДНЗ «Лісова казка»</t>
  </si>
  <si>
    <t>Придбання ігрових елементів «Машинка» - 2 шт.</t>
  </si>
  <si>
    <t>Капітальний ремонт території зелених насаджень загального користування – парку Перемоги по вул. Хрещатик, 86в в місті Боярка Києво-Святошинського району Київської області</t>
  </si>
  <si>
    <t>Будівництво спортивного майданчика, за адресою: Київська обл. Києво-Святошинський р-н., м. Боярка, вул. Молодіжна 5Б</t>
  </si>
  <si>
    <t>Проведення ремонтних робіт житлового фонду ОСББ та ЖБК</t>
  </si>
  <si>
    <t>Реконструкція котельної КП "Банно-оздоровчий комплекс"</t>
  </si>
  <si>
    <t>Капітальні роботи з електрогосподарства</t>
  </si>
  <si>
    <t>Капітальний  ремонт дороги по вул. Жуковського</t>
  </si>
  <si>
    <t>Поточний ремонт пошкоджених технічних засобів регулювання дорожнім рухом з внутрішнім освітленням</t>
  </si>
  <si>
    <t>Поточний ремонт (заміна) світлодіодних світильників вуличного типу</t>
  </si>
  <si>
    <t>Капітальний ремонт покрівлі вул. Чернишевського,2</t>
  </si>
  <si>
    <t>Кап.ремонт покрівлі вул. Білогородська, 51 (корпус 1)</t>
  </si>
  <si>
    <t>Капітальний ремонт підземної ділянки водопроводу по вул. Уральська для відновлення функціонування об'єктів, призначених для життєдіяльності населення, з монтажем нових вузлів обладнання у водопровідних колодязях (м. Боярка, Києво-Святошинського району, Київської області)</t>
  </si>
  <si>
    <t>Капітальний ремонт підземної ділянки водопроводу по вул. Черешнева в м. Боярка, для відновлення функціонування об'єктів призначених для життєдіяльності населення, з монтажем нових вузлів обладнання у водопровідних колодязях"</t>
  </si>
  <si>
    <t>3. КП "Банно-оздоровчий комплекс"</t>
  </si>
  <si>
    <t>4. Заклади освіти та охорони здоров'я</t>
  </si>
  <si>
    <t>5. Капітальні вкладення (БМР)</t>
  </si>
  <si>
    <t>6. Підтримка ОСББ (БМР)</t>
  </si>
  <si>
    <t>7. Інше</t>
  </si>
  <si>
    <t>Капітальний ремонт внутрішньобудинкових мереж (заміна запірної арматури та стояків, за адресою: вул. Є.Коновальця, 26)</t>
  </si>
  <si>
    <t>Капітальний ремонт внутрішньобудинкових мереж (заміна запірної арматури, стояків та чистка труб за адресою: вул. Є.Коновальця, 23)</t>
  </si>
  <si>
    <t>Капітальний ремонт внутрішньобудинкових мереж (заміна запірної арматури, стояків та чистка труб за адресою: вул. Маяковського, 41)</t>
  </si>
  <si>
    <t>Капітальний ремонт внутрішньобудинкових мереж (заміна запірної арматури за адресою: вул. Жуковського, 4)</t>
  </si>
  <si>
    <t>Капітальний ремонт внутрішньобудинкових мереж (заміна запірної арматури за адресою: вул. Б.Хмельницького 80)</t>
  </si>
  <si>
    <t>Капітальний ремонт внутрішньобудинкових мереж (заміна запірної арматури, стояків та чистка труб за адресою: вул. Білогородська, 27)</t>
  </si>
  <si>
    <t>Капітальний  ремонт тротуару по вул. Маяковського</t>
  </si>
  <si>
    <t>Будівництво каналізаційного колектора по вул. Хрещатик 8 в м. Боярка Київської області</t>
  </si>
  <si>
    <t>Придбання мережевого обладнання та камер відеоспостереження</t>
  </si>
  <si>
    <t>Щомісячна абонентська плата за користуванням захищеним цифровим каналом конфіденційного зв’язку робочої станції ЦНАПУ</t>
  </si>
  <si>
    <t>Виконання технічного обстеження кінотеатру по вул. Вокзальна, 51 в м. Боярка, Києво-Святошинського району, Київської області</t>
  </si>
  <si>
    <t>Програма компенсації Укрзалізниці</t>
  </si>
  <si>
    <t>Капітальний ремонт (демонтажні роботи, ремонт тіньового навісу та вирівнювання майданчиків у ДНЗ "Берізка"</t>
  </si>
  <si>
    <t>Облаштування кабінету директора та бухгалтера у Боярській міській дитячій школі мистецтв</t>
  </si>
  <si>
    <t>Проведення поточного ремонту пошкоджених технічних засобів регулювання дорожнім рухом</t>
  </si>
  <si>
    <t>Розвиток житлово-комунального господарства</t>
  </si>
  <si>
    <t>Придбання будівельних матеріалів необхідних для проведення поточного ремонту багатоповерхового житлового будинку за адресою: вул. Білогородська, 51 в м. Боярка</t>
  </si>
  <si>
    <t>Придбання поштових скриньок для подальшої заміни в багатоповерхових будинках за адресою вул. Білогородська 51 корп. 1-4 в м. Боярка</t>
  </si>
  <si>
    <t>Виготовлення товару (лавочоки, урни та козирки) з подальшим монтажем біля прибудинкової території багатоповерхових будинків</t>
  </si>
  <si>
    <t>Придбання робочої станцїя для оформлення та видачі документів, що підтверджують громадянство України, для  зняття біометричних даних особи</t>
  </si>
  <si>
    <t>Виконання оновленої топографо-геодезичної зйомки в М 1:2000 в державній геодезичній системі координат УСК-2000</t>
  </si>
  <si>
    <t>Обладнання для підключення робочої станції ЦНАП до Єдиного державного демографічного реєстру</t>
  </si>
  <si>
    <t xml:space="preserve">Проведення капітального ремонту (ЦНАП) по вул. М. Грушевського, 39А у м. Боярка, Києво-Святошинського району, Київської області </t>
  </si>
  <si>
    <t>Капітальний ремонт приміщення за адресою вул. Молодіжна,77</t>
  </si>
  <si>
    <t>Виконання проектної документації на спорудження (створення) пам’ятного знаку «Володимиру Самійленку» в м. Боярка по вул. І. Франка (на пагорбі біля Свято-Михайлівської церкви</t>
  </si>
  <si>
    <t>Виконання проектної документації на спорудження (створення) меморіалу «Борцям за волю України» по вул. Садова в м. Боярка</t>
  </si>
  <si>
    <t>Коригування проектно-кошторисної документації «Благоустрій території між вулицями Миру, П. Сагайдачного та Покровська в м. Боярка»</t>
  </si>
  <si>
    <t>Капітальний ремонт під'їзду по вул. Дежньова, 5</t>
  </si>
  <si>
    <t xml:space="preserve">Капітальний ремонт в багатоповерхових житлових будинках (заміна віконних блоків на металопластикові та відновлення укосів на сходових клітинах) за адресами:
вул. Б.Хмельницького, 98,вул. Чернишевського, 2, вул. Пушкіна, 2/73, вул. Молодіжна, 65, вул. Жуковського, 4,
вул. Білогородська, 27, вул. Родини Матушевських, 12.
</t>
  </si>
  <si>
    <t xml:space="preserve">Капітальний ремонт під'їзду по Є. Коновальця, 23 </t>
  </si>
  <si>
    <t>Капітальний ремонт під'їзду по вул. Волгоградська, 20</t>
  </si>
  <si>
    <t>Капітальний ремонт під'їзду по вул. Білогородська, 144</t>
  </si>
  <si>
    <t>Кап.ремонт покрівлі вул. Громова,8</t>
  </si>
  <si>
    <t>Капітальний ремонт під'їздів та цоколів фундаменту</t>
  </si>
  <si>
    <t>Капітальний ремонт цоколів фундаменту по вул. Сєдова,11</t>
  </si>
  <si>
    <t>Капітальний ремонт цоколів фундаменту по вул. Сєдова,13</t>
  </si>
  <si>
    <t>вул. Білогородська, 144</t>
  </si>
  <si>
    <t>Капітальний ремонт ввідно-розподільних щитів в багатоповерховому будинку за адресою: вул. Молодіжна, 67.</t>
  </si>
  <si>
    <t>Улаштування   (придбання з монтажем) дитячого (вул. Б. Хмельницького, 113) та спортивного (вул. Білогородська, 51)  майданчиків в м. Боярка</t>
  </si>
  <si>
    <t>Проведення капітального ремонту вуличного освітлення м. Боярка</t>
  </si>
  <si>
    <t>Державний та обласний бюджет</t>
  </si>
  <si>
    <t>Роботи з оснащення (модернізації) будівель вузлами комерційного обліку</t>
  </si>
  <si>
    <t>Поточний ремонт (влаштування системи зрошення рослин, встановлення ігрового обладнання, встановлення садово- паркового обладнання) у ДНЗ "Берізка"</t>
  </si>
  <si>
    <t>Державний бюджет, обласний бюджет</t>
  </si>
  <si>
    <t>Поточні видатки на обладнання хореогафічного залу (придбання зеркал) Боярська міська дитяча школа мистецтв</t>
  </si>
  <si>
    <t>Капітальний ремонт під'їзду по вул. Родини Матушевських, 12</t>
  </si>
  <si>
    <t>Проведення заміни силового кабелю по вул. Білогородська, 25</t>
  </si>
  <si>
    <t>Придбання комп'ютера ДНЗ "Даринка"</t>
  </si>
  <si>
    <t xml:space="preserve">Коригування проекту генерального плану міста Боярка </t>
  </si>
  <si>
    <t>Додаток 
до рішення чергової сесії Боярської міської ради від 07.02.2019 № 54/1857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</si>
</sst>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#,##0.0000"/>
    <numFmt numFmtId="204" formatCode="[$-422]d\ mmmm\ yyyy&quot; р.&quot;"/>
    <numFmt numFmtId="205" formatCode="_-* #,##0.000\ _₽_-;\-* #,##0.000\ _₽_-;_-* &quot;-&quot;??\ _₽_-;_-@_-"/>
    <numFmt numFmtId="206" formatCode="_-* #,##0.0\ _₽_-;\-* #,##0.0\ _₽_-;_-* &quot;-&quot;??\ _₽_-;_-@_-"/>
    <numFmt numFmtId="207" formatCode="_-* #,##0\ _₽_-;\-* #,##0\ _₽_-;_-* &quot;-&quot;??\ _₽_-;_-@_-"/>
    <numFmt numFmtId="208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b/>
      <i/>
      <sz val="15"/>
      <name val="Times New Roman"/>
      <family val="1"/>
    </font>
    <font>
      <b/>
      <i/>
      <sz val="10"/>
      <name val="Arial Cyr"/>
      <family val="0"/>
    </font>
    <font>
      <b/>
      <i/>
      <sz val="12"/>
      <name val="Arial Cyr"/>
      <family val="0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0" fillId="0" borderId="10" xfId="54" applyNumberFormat="1" applyFont="1" applyFill="1" applyBorder="1" applyAlignment="1">
      <alignment horizontal="center" vertical="center" wrapText="1"/>
      <protection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43" fontId="7" fillId="33" borderId="10" xfId="62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10" fillId="33" borderId="10" xfId="62" applyNumberFormat="1" applyFont="1" applyFill="1" applyBorder="1" applyAlignment="1">
      <alignment horizontal="center" vertical="center" wrapText="1"/>
    </xf>
    <xf numFmtId="4" fontId="7" fillId="33" borderId="10" xfId="62" applyNumberFormat="1" applyFont="1" applyFill="1" applyBorder="1" applyAlignment="1">
      <alignment horizontal="center" vertical="center" wrapText="1"/>
    </xf>
    <xf numFmtId="4" fontId="10" fillId="0" borderId="10" xfId="54" applyNumberFormat="1" applyFont="1" applyFill="1" applyBorder="1" applyAlignment="1">
      <alignment horizontal="left" vertical="center" wrapText="1"/>
      <protection/>
    </xf>
    <xf numFmtId="4" fontId="9" fillId="0" borderId="10" xfId="5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>
      <alignment horizontal="center" vertical="center" wrapText="1"/>
    </xf>
    <xf numFmtId="49" fontId="7" fillId="0" borderId="10" xfId="33" applyNumberFormat="1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left" vertical="top"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7" fillId="33" borderId="10" xfId="33" applyNumberFormat="1" applyFont="1" applyFill="1" applyBorder="1" applyAlignment="1">
      <alignment wrapText="1"/>
      <protection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left" vertical="center" wrapText="1"/>
      <protection/>
    </xf>
    <xf numFmtId="49" fontId="7" fillId="33" borderId="10" xfId="33" applyNumberFormat="1" applyFont="1" applyFill="1" applyBorder="1" applyAlignment="1">
      <alignment vertical="center" wrapText="1"/>
      <protection/>
    </xf>
    <xf numFmtId="4" fontId="8" fillId="33" borderId="10" xfId="3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" fontId="10" fillId="33" borderId="10" xfId="54" applyNumberFormat="1" applyFont="1" applyFill="1" applyBorder="1" applyAlignment="1">
      <alignment horizontal="left" vertical="center" wrapText="1"/>
      <protection/>
    </xf>
    <xf numFmtId="4" fontId="10" fillId="33" borderId="10" xfId="54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4" fontId="9" fillId="33" borderId="10" xfId="54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left" vertical="center" wrapText="1"/>
    </xf>
    <xf numFmtId="2" fontId="8" fillId="33" borderId="10" xfId="33" applyNumberFormat="1" applyFont="1" applyFill="1" applyBorder="1" applyAlignment="1">
      <alignment horizontal="center" vertical="center" wrapText="1"/>
      <protection/>
    </xf>
    <xf numFmtId="0" fontId="9" fillId="33" borderId="10" xfId="6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4" fontId="8" fillId="33" borderId="10" xfId="62" applyNumberFormat="1" applyFont="1" applyFill="1" applyBorder="1" applyAlignment="1">
      <alignment horizontal="center" vertical="center" wrapText="1"/>
    </xf>
    <xf numFmtId="43" fontId="10" fillId="33" borderId="10" xfId="62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10" fillId="33" borderId="11" xfId="33" applyNumberFormat="1" applyFont="1" applyFill="1" applyBorder="1" applyAlignment="1">
      <alignment horizontal="center" vertical="center" wrapText="1"/>
      <protection/>
    </xf>
    <xf numFmtId="49" fontId="7" fillId="33" borderId="12" xfId="33" applyNumberFormat="1" applyFont="1" applyFill="1" applyBorder="1" applyAlignment="1">
      <alignment wrapText="1"/>
      <protection/>
    </xf>
    <xf numFmtId="0" fontId="9" fillId="0" borderId="10" xfId="0" applyFont="1" applyBorder="1" applyAlignment="1">
      <alignment vertical="center" wrapText="1"/>
    </xf>
    <xf numFmtId="49" fontId="7" fillId="33" borderId="13" xfId="33" applyNumberFormat="1" applyFont="1" applyFill="1" applyBorder="1" applyAlignment="1">
      <alignment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4" fontId="23" fillId="33" borderId="10" xfId="6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6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0" fillId="33" borderId="12" xfId="62" applyNumberFormat="1" applyFont="1" applyFill="1" applyBorder="1" applyAlignment="1">
      <alignment horizontal="center" vertical="center" wrapText="1"/>
    </xf>
    <xf numFmtId="43" fontId="10" fillId="33" borderId="12" xfId="62" applyFont="1" applyFill="1" applyBorder="1" applyAlignment="1">
      <alignment horizontal="left" vertical="center" wrapText="1"/>
    </xf>
    <xf numFmtId="43" fontId="9" fillId="33" borderId="14" xfId="62" applyFont="1" applyFill="1" applyBorder="1" applyAlignment="1">
      <alignment horizontal="center" vertical="center" wrapText="1"/>
    </xf>
    <xf numFmtId="4" fontId="8" fillId="33" borderId="14" xfId="33" applyNumberFormat="1" applyFont="1" applyFill="1" applyBorder="1" applyAlignment="1">
      <alignment horizontal="center" vertical="center" wrapText="1"/>
      <protection/>
    </xf>
    <xf numFmtId="4" fontId="7" fillId="33" borderId="14" xfId="33" applyNumberFormat="1" applyFont="1" applyFill="1" applyBorder="1" applyAlignment="1">
      <alignment horizontal="center" vertical="center" wrapText="1"/>
      <protection/>
    </xf>
    <xf numFmtId="49" fontId="7" fillId="33" borderId="14" xfId="33" applyNumberFormat="1" applyFont="1" applyFill="1" applyBorder="1" applyAlignment="1">
      <alignment vertical="center" wrapText="1"/>
      <protection/>
    </xf>
    <xf numFmtId="0" fontId="63" fillId="0" borderId="12" xfId="0" applyFont="1" applyBorder="1" applyAlignment="1">
      <alignment vertical="top" wrapText="1"/>
    </xf>
    <xf numFmtId="43" fontId="7" fillId="33" borderId="12" xfId="62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top" wrapText="1"/>
    </xf>
    <xf numFmtId="3" fontId="9" fillId="33" borderId="1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left" wrapText="1"/>
    </xf>
    <xf numFmtId="49" fontId="7" fillId="0" borderId="14" xfId="33" applyNumberFormat="1" applyFont="1" applyFill="1" applyBorder="1" applyAlignment="1">
      <alignment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wrapText="1"/>
    </xf>
    <xf numFmtId="49" fontId="9" fillId="33" borderId="13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33" borderId="11" xfId="3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1" fontId="7" fillId="34" borderId="11" xfId="54" applyNumberFormat="1" applyFont="1" applyFill="1" applyBorder="1" applyAlignment="1">
      <alignment horizontal="center" vertical="center" wrapText="1"/>
      <protection/>
    </xf>
    <xf numFmtId="0" fontId="0" fillId="34" borderId="2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0" xfId="62" applyNumberFormat="1" applyFont="1" applyFill="1" applyBorder="1" applyAlignment="1">
      <alignment horizontal="center" vertical="center" wrapText="1"/>
    </xf>
    <xf numFmtId="49" fontId="7" fillId="33" borderId="12" xfId="33" applyNumberFormat="1" applyFont="1" applyFill="1" applyBorder="1" applyAlignment="1">
      <alignment horizontal="center" vertical="center" wrapText="1"/>
      <protection/>
    </xf>
    <xf numFmtId="49" fontId="7" fillId="33" borderId="13" xfId="33" applyNumberFormat="1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10" fillId="33" borderId="12" xfId="33" applyNumberFormat="1" applyFont="1" applyFill="1" applyBorder="1" applyAlignment="1">
      <alignment horizontal="center" vertical="center" wrapText="1"/>
      <protection/>
    </xf>
    <xf numFmtId="49" fontId="10" fillId="33" borderId="13" xfId="33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7" fillId="33" borderId="12" xfId="62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view="pageBreakPreview" zoomScaleSheetLayoutView="100" zoomScalePageLayoutView="0" workbookViewId="0" topLeftCell="A127">
      <selection activeCell="H1" sqref="H1:K1"/>
    </sheetView>
  </sheetViews>
  <sheetFormatPr defaultColWidth="9.00390625" defaultRowHeight="12.75"/>
  <cols>
    <col min="1" max="1" width="5.875" style="3" customWidth="1"/>
    <col min="2" max="2" width="68.75390625" style="7" customWidth="1"/>
    <col min="3" max="3" width="8.375" style="3" customWidth="1"/>
    <col min="4" max="4" width="7.875" style="3" customWidth="1"/>
    <col min="5" max="5" width="12.125" style="3" customWidth="1"/>
    <col min="6" max="6" width="17.00390625" style="4" customWidth="1"/>
    <col min="7" max="7" width="14.125" style="3" customWidth="1"/>
    <col min="8" max="8" width="16.75390625" style="3" customWidth="1"/>
    <col min="9" max="9" width="14.875" style="3" customWidth="1"/>
    <col min="10" max="10" width="15.875" style="3" customWidth="1"/>
    <col min="11" max="11" width="11.75390625" style="3" customWidth="1"/>
    <col min="12" max="16384" width="9.125" style="5" customWidth="1"/>
  </cols>
  <sheetData>
    <row r="1" spans="8:11" ht="87.75" customHeight="1">
      <c r="H1" s="208" t="s">
        <v>129</v>
      </c>
      <c r="I1" s="209"/>
      <c r="J1" s="209"/>
      <c r="K1" s="209"/>
    </row>
    <row r="2" spans="1:11" ht="39" customHeight="1">
      <c r="A2" s="225" t="s">
        <v>35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4" spans="1:11" s="9" customFormat="1" ht="15.75" customHeight="1">
      <c r="A4" s="194" t="s">
        <v>0</v>
      </c>
      <c r="B4" s="222" t="s">
        <v>1</v>
      </c>
      <c r="C4" s="222" t="s">
        <v>2</v>
      </c>
      <c r="D4" s="222" t="s">
        <v>3</v>
      </c>
      <c r="E4" s="222" t="s">
        <v>4</v>
      </c>
      <c r="F4" s="218" t="s">
        <v>5</v>
      </c>
      <c r="G4" s="219"/>
      <c r="H4" s="219"/>
      <c r="I4" s="219"/>
      <c r="J4" s="220"/>
      <c r="K4" s="222" t="s">
        <v>6</v>
      </c>
    </row>
    <row r="5" spans="1:11" s="9" customFormat="1" ht="15.75">
      <c r="A5" s="232"/>
      <c r="B5" s="223"/>
      <c r="C5" s="223"/>
      <c r="D5" s="223"/>
      <c r="E5" s="223"/>
      <c r="F5" s="229" t="s">
        <v>7</v>
      </c>
      <c r="G5" s="218" t="s">
        <v>8</v>
      </c>
      <c r="H5" s="219"/>
      <c r="I5" s="219"/>
      <c r="J5" s="220"/>
      <c r="K5" s="223"/>
    </row>
    <row r="6" spans="1:11" s="9" customFormat="1" ht="15.75">
      <c r="A6" s="232"/>
      <c r="B6" s="223"/>
      <c r="C6" s="223"/>
      <c r="D6" s="223"/>
      <c r="E6" s="223"/>
      <c r="F6" s="230"/>
      <c r="G6" s="222" t="s">
        <v>120</v>
      </c>
      <c r="H6" s="222" t="s">
        <v>10</v>
      </c>
      <c r="I6" s="218" t="s">
        <v>11</v>
      </c>
      <c r="J6" s="220"/>
      <c r="K6" s="223"/>
    </row>
    <row r="7" spans="1:11" s="9" customFormat="1" ht="37.5" customHeight="1">
      <c r="A7" s="233"/>
      <c r="B7" s="224"/>
      <c r="C7" s="224"/>
      <c r="D7" s="224"/>
      <c r="E7" s="224"/>
      <c r="F7" s="231"/>
      <c r="G7" s="224"/>
      <c r="H7" s="224"/>
      <c r="I7" s="1" t="s">
        <v>12</v>
      </c>
      <c r="J7" s="1" t="s">
        <v>13</v>
      </c>
      <c r="K7" s="224"/>
    </row>
    <row r="8" spans="1:11" s="9" customFormat="1" ht="15.75">
      <c r="A8" s="10">
        <v>1</v>
      </c>
      <c r="B8" s="8">
        <v>2</v>
      </c>
      <c r="C8" s="1">
        <v>3</v>
      </c>
      <c r="D8" s="1">
        <v>4</v>
      </c>
      <c r="E8" s="1">
        <v>5</v>
      </c>
      <c r="F8" s="6">
        <v>6</v>
      </c>
      <c r="G8" s="1">
        <v>7</v>
      </c>
      <c r="H8" s="1">
        <v>8</v>
      </c>
      <c r="I8" s="1">
        <v>9</v>
      </c>
      <c r="J8" s="1">
        <v>10</v>
      </c>
      <c r="K8" s="72">
        <v>11</v>
      </c>
    </row>
    <row r="9" spans="1:11" s="45" customFormat="1" ht="20.25">
      <c r="A9" s="10"/>
      <c r="B9" s="96" t="s">
        <v>19</v>
      </c>
      <c r="C9" s="1"/>
      <c r="D9" s="1"/>
      <c r="E9" s="1"/>
      <c r="F9" s="6">
        <f>G9+H9+I9+J9</f>
        <v>158689.163</v>
      </c>
      <c r="G9" s="6">
        <f>G12+G34+G98+G106+G122</f>
        <v>84976.0867</v>
      </c>
      <c r="H9" s="6">
        <f>H12+H106</f>
        <v>32.5</v>
      </c>
      <c r="I9" s="6">
        <f>I12+I34+I98++I106+I122</f>
        <v>42181.42</v>
      </c>
      <c r="J9" s="6">
        <f>J12+J34+J98+J106+J122+J144</f>
        <v>31499.156300000002</v>
      </c>
      <c r="K9" s="72"/>
    </row>
    <row r="10" spans="1:11" s="9" customFormat="1" ht="15.75">
      <c r="A10" s="226" t="s">
        <v>16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8"/>
    </row>
    <row r="11" spans="1:11" s="12" customFormat="1" ht="31.5" customHeight="1">
      <c r="A11" s="206" t="s">
        <v>14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6"/>
    </row>
    <row r="12" spans="1:11" s="46" customFormat="1" ht="31.5" customHeight="1">
      <c r="A12" s="13"/>
      <c r="B12" s="32" t="s">
        <v>19</v>
      </c>
      <c r="C12" s="13"/>
      <c r="D12" s="13"/>
      <c r="E12" s="13"/>
      <c r="F12" s="32">
        <f>F14+F15+F16+F17+F18+F19+F20+F21+F22+F23+F26+F27</f>
        <v>74275.92300000001</v>
      </c>
      <c r="G12" s="32">
        <f>G14+G15+G16+G17+G18+G19+G20+G21+G22+G23+G26+G27</f>
        <v>60927.58670000001</v>
      </c>
      <c r="H12" s="32">
        <v>0</v>
      </c>
      <c r="I12" s="32">
        <v>0</v>
      </c>
      <c r="J12" s="32">
        <f>J14+J15+J16+J17+J18+J19+J20+J21+J22+J23+J26+J27</f>
        <v>13348.3363</v>
      </c>
      <c r="K12" s="73"/>
    </row>
    <row r="13" spans="1:11" s="33" customFormat="1" ht="15.75">
      <c r="A13" s="59"/>
      <c r="B13" s="31"/>
      <c r="C13" s="32"/>
      <c r="D13" s="32"/>
      <c r="E13" s="32"/>
      <c r="F13" s="32"/>
      <c r="G13" s="32"/>
      <c r="H13" s="32"/>
      <c r="I13" s="32"/>
      <c r="J13" s="32"/>
      <c r="K13" s="74"/>
    </row>
    <row r="14" spans="1:11" s="33" customFormat="1" ht="47.25">
      <c r="A14" s="28">
        <v>1</v>
      </c>
      <c r="B14" s="40" t="s">
        <v>36</v>
      </c>
      <c r="C14" s="40"/>
      <c r="D14" s="40"/>
      <c r="E14" s="28">
        <v>2019</v>
      </c>
      <c r="F14" s="13">
        <v>12788.52</v>
      </c>
      <c r="G14" s="13">
        <v>11509.66</v>
      </c>
      <c r="H14" s="40"/>
      <c r="I14" s="40"/>
      <c r="J14" s="13">
        <v>1278.86</v>
      </c>
      <c r="K14" s="80"/>
    </row>
    <row r="15" spans="1:11" s="9" customFormat="1" ht="54.75" customHeight="1">
      <c r="A15" s="28">
        <v>2</v>
      </c>
      <c r="B15" s="25" t="s">
        <v>37</v>
      </c>
      <c r="C15" s="13"/>
      <c r="D15" s="13"/>
      <c r="E15" s="28">
        <v>2019</v>
      </c>
      <c r="F15" s="13">
        <v>2336.58</v>
      </c>
      <c r="G15" s="13">
        <v>2102.92</v>
      </c>
      <c r="H15" s="13"/>
      <c r="I15" s="13"/>
      <c r="J15" s="15">
        <v>233.66</v>
      </c>
      <c r="K15" s="73"/>
    </row>
    <row r="16" spans="1:11" s="9" customFormat="1" ht="47.25">
      <c r="A16" s="58">
        <v>3</v>
      </c>
      <c r="B16" s="25" t="s">
        <v>38</v>
      </c>
      <c r="C16" s="13"/>
      <c r="D16" s="13"/>
      <c r="E16" s="14" t="s">
        <v>46</v>
      </c>
      <c r="F16" s="13">
        <v>11041.09</v>
      </c>
      <c r="G16" s="13">
        <v>9936.98</v>
      </c>
      <c r="H16" s="13"/>
      <c r="I16" s="13"/>
      <c r="J16" s="15">
        <v>1104.11</v>
      </c>
      <c r="K16" s="73"/>
    </row>
    <row r="17" spans="1:11" s="9" customFormat="1" ht="55.5" customHeight="1">
      <c r="A17" s="28">
        <v>4</v>
      </c>
      <c r="B17" s="76" t="s">
        <v>45</v>
      </c>
      <c r="C17" s="21"/>
      <c r="D17" s="21"/>
      <c r="E17" s="92" t="s">
        <v>46</v>
      </c>
      <c r="F17" s="21">
        <v>3992.79</v>
      </c>
      <c r="G17" s="21">
        <f>F17-J17</f>
        <v>2712.79</v>
      </c>
      <c r="H17" s="21"/>
      <c r="I17" s="21"/>
      <c r="J17" s="77">
        <v>1280</v>
      </c>
      <c r="K17" s="78"/>
    </row>
    <row r="18" spans="1:11" s="9" customFormat="1" ht="47.25">
      <c r="A18" s="28">
        <v>5</v>
      </c>
      <c r="B18" s="79" t="s">
        <v>39</v>
      </c>
      <c r="C18" s="13"/>
      <c r="D18" s="13"/>
      <c r="E18" s="14" t="s">
        <v>46</v>
      </c>
      <c r="F18" s="13">
        <v>11551.79</v>
      </c>
      <c r="G18" s="13">
        <v>10396.61</v>
      </c>
      <c r="H18" s="13"/>
      <c r="I18" s="13"/>
      <c r="J18" s="13">
        <v>1155.18</v>
      </c>
      <c r="K18" s="73"/>
    </row>
    <row r="19" spans="1:11" s="9" customFormat="1" ht="31.5">
      <c r="A19" s="145">
        <v>6</v>
      </c>
      <c r="B19" s="79" t="s">
        <v>87</v>
      </c>
      <c r="C19" s="21"/>
      <c r="D19" s="21"/>
      <c r="E19" s="122" t="s">
        <v>46</v>
      </c>
      <c r="F19" s="21">
        <v>3676.963</v>
      </c>
      <c r="G19" s="146">
        <f>F19-J19</f>
        <v>3309.2667</v>
      </c>
      <c r="H19" s="21"/>
      <c r="I19" s="21"/>
      <c r="J19" s="21">
        <f>F19*10%</f>
        <v>367.69630000000006</v>
      </c>
      <c r="K19" s="78"/>
    </row>
    <row r="20" spans="1:11" s="9" customFormat="1" ht="31.5">
      <c r="A20" s="28">
        <v>7</v>
      </c>
      <c r="B20" s="26" t="s">
        <v>40</v>
      </c>
      <c r="C20" s="13"/>
      <c r="D20" s="13"/>
      <c r="E20" s="14" t="s">
        <v>46</v>
      </c>
      <c r="F20" s="13">
        <v>7874.75</v>
      </c>
      <c r="G20" s="13">
        <v>7087.27</v>
      </c>
      <c r="H20" s="16"/>
      <c r="I20" s="13"/>
      <c r="J20" s="13">
        <v>787.48</v>
      </c>
      <c r="K20" s="73"/>
    </row>
    <row r="21" spans="1:11" s="9" customFormat="1" ht="31.5">
      <c r="A21" s="28">
        <v>8</v>
      </c>
      <c r="B21" s="26" t="s">
        <v>41</v>
      </c>
      <c r="C21" s="13"/>
      <c r="D21" s="13"/>
      <c r="E21" s="14" t="s">
        <v>46</v>
      </c>
      <c r="F21" s="13">
        <v>8329.5</v>
      </c>
      <c r="G21" s="13">
        <v>7496.55</v>
      </c>
      <c r="H21" s="16"/>
      <c r="I21" s="13"/>
      <c r="J21" s="13">
        <v>832.95</v>
      </c>
      <c r="K21" s="73"/>
    </row>
    <row r="22" spans="1:11" s="9" customFormat="1" ht="31.5">
      <c r="A22" s="58">
        <v>9</v>
      </c>
      <c r="B22" s="25" t="s">
        <v>42</v>
      </c>
      <c r="C22" s="13"/>
      <c r="D22" s="13"/>
      <c r="E22" s="14" t="s">
        <v>46</v>
      </c>
      <c r="F22" s="13">
        <v>4247.59</v>
      </c>
      <c r="G22" s="13">
        <v>3822.83</v>
      </c>
      <c r="H22" s="15"/>
      <c r="I22" s="13"/>
      <c r="J22" s="13">
        <v>424.76</v>
      </c>
      <c r="K22" s="73"/>
    </row>
    <row r="23" spans="1:11" s="9" customFormat="1" ht="65.25" customHeight="1">
      <c r="A23" s="28">
        <v>10</v>
      </c>
      <c r="B23" s="25" t="s">
        <v>43</v>
      </c>
      <c r="C23" s="13"/>
      <c r="D23" s="13"/>
      <c r="E23" s="14" t="s">
        <v>46</v>
      </c>
      <c r="F23" s="13">
        <v>2836.35</v>
      </c>
      <c r="G23" s="13">
        <v>2552.71</v>
      </c>
      <c r="H23" s="13"/>
      <c r="I23" s="13"/>
      <c r="J23" s="15">
        <v>283.64</v>
      </c>
      <c r="K23" s="73"/>
    </row>
    <row r="24" spans="1:11" s="9" customFormat="1" ht="84" customHeight="1">
      <c r="A24" s="28">
        <v>11</v>
      </c>
      <c r="B24" s="25" t="s">
        <v>73</v>
      </c>
      <c r="C24" s="13"/>
      <c r="D24" s="13"/>
      <c r="E24" s="14" t="s">
        <v>46</v>
      </c>
      <c r="F24" s="13">
        <v>1307.8</v>
      </c>
      <c r="G24" s="13">
        <v>1177.02</v>
      </c>
      <c r="H24" s="13"/>
      <c r="I24" s="13"/>
      <c r="J24" s="15">
        <v>130.078</v>
      </c>
      <c r="K24" s="73"/>
    </row>
    <row r="25" spans="1:11" s="9" customFormat="1" ht="65.25" customHeight="1">
      <c r="A25" s="58">
        <v>12</v>
      </c>
      <c r="B25" s="25" t="s">
        <v>74</v>
      </c>
      <c r="C25" s="13"/>
      <c r="D25" s="13"/>
      <c r="E25" s="14" t="s">
        <v>46</v>
      </c>
      <c r="F25" s="13">
        <v>306.84</v>
      </c>
      <c r="G25" s="13">
        <v>0</v>
      </c>
      <c r="H25" s="13"/>
      <c r="I25" s="13"/>
      <c r="J25" s="15">
        <v>306.84</v>
      </c>
      <c r="K25" s="73"/>
    </row>
    <row r="26" spans="1:11" s="9" customFormat="1" ht="31.5" customHeight="1">
      <c r="A26" s="193">
        <v>13</v>
      </c>
      <c r="B26" s="76" t="s">
        <v>121</v>
      </c>
      <c r="C26" s="21"/>
      <c r="D26" s="21"/>
      <c r="E26" s="151" t="s">
        <v>46</v>
      </c>
      <c r="F26" s="21">
        <v>4500</v>
      </c>
      <c r="G26" s="21">
        <v>0</v>
      </c>
      <c r="H26" s="21"/>
      <c r="I26" s="21"/>
      <c r="J26" s="77">
        <v>4500</v>
      </c>
      <c r="K26" s="73"/>
    </row>
    <row r="27" spans="1:11" s="9" customFormat="1" ht="15.75">
      <c r="A27" s="28">
        <v>14</v>
      </c>
      <c r="B27" s="25" t="s">
        <v>44</v>
      </c>
      <c r="C27" s="13"/>
      <c r="D27" s="13"/>
      <c r="E27" s="14" t="s">
        <v>46</v>
      </c>
      <c r="F27" s="13">
        <v>1100</v>
      </c>
      <c r="G27" s="13">
        <v>0</v>
      </c>
      <c r="H27" s="13"/>
      <c r="I27" s="13"/>
      <c r="J27" s="15">
        <v>1100</v>
      </c>
      <c r="K27" s="73"/>
    </row>
    <row r="28" spans="1:11" s="9" customFormat="1" ht="15.75">
      <c r="A28" s="210" t="s">
        <v>30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2"/>
    </row>
    <row r="29" spans="1:11" ht="39.75" customHeight="1">
      <c r="A29" s="234" t="s">
        <v>0</v>
      </c>
      <c r="B29" s="238" t="s">
        <v>1</v>
      </c>
      <c r="C29" s="206" t="s">
        <v>2</v>
      </c>
      <c r="D29" s="206" t="s">
        <v>3</v>
      </c>
      <c r="E29" s="206" t="s">
        <v>4</v>
      </c>
      <c r="F29" s="206" t="s">
        <v>5</v>
      </c>
      <c r="G29" s="206"/>
      <c r="H29" s="206"/>
      <c r="I29" s="206"/>
      <c r="J29" s="206"/>
      <c r="K29" s="206" t="s">
        <v>6</v>
      </c>
    </row>
    <row r="30" spans="1:11" ht="39.75" customHeight="1">
      <c r="A30" s="239"/>
      <c r="B30" s="238"/>
      <c r="C30" s="206"/>
      <c r="D30" s="206"/>
      <c r="E30" s="206"/>
      <c r="F30" s="235" t="s">
        <v>7</v>
      </c>
      <c r="G30" s="206" t="s">
        <v>8</v>
      </c>
      <c r="H30" s="206"/>
      <c r="I30" s="206"/>
      <c r="J30" s="206"/>
      <c r="K30" s="206"/>
    </row>
    <row r="31" spans="1:11" ht="39.75" customHeight="1">
      <c r="A31" s="239"/>
      <c r="B31" s="238"/>
      <c r="C31" s="206"/>
      <c r="D31" s="206"/>
      <c r="E31" s="206"/>
      <c r="F31" s="235"/>
      <c r="G31" s="206" t="s">
        <v>123</v>
      </c>
      <c r="H31" s="206" t="s">
        <v>10</v>
      </c>
      <c r="I31" s="206" t="s">
        <v>11</v>
      </c>
      <c r="J31" s="206"/>
      <c r="K31" s="206"/>
    </row>
    <row r="32" spans="1:11" s="34" customFormat="1" ht="36" customHeight="1">
      <c r="A32" s="239"/>
      <c r="B32" s="238"/>
      <c r="C32" s="206"/>
      <c r="D32" s="206"/>
      <c r="E32" s="206"/>
      <c r="F32" s="235"/>
      <c r="G32" s="206"/>
      <c r="H32" s="206"/>
      <c r="I32" s="1" t="s">
        <v>12</v>
      </c>
      <c r="J32" s="1" t="s">
        <v>13</v>
      </c>
      <c r="K32" s="206"/>
    </row>
    <row r="33" spans="1:11" s="34" customFormat="1" ht="32.25" customHeight="1">
      <c r="A33" s="239"/>
      <c r="B33" s="8">
        <v>2</v>
      </c>
      <c r="C33" s="1">
        <v>3</v>
      </c>
      <c r="D33" s="1">
        <v>4</v>
      </c>
      <c r="E33" s="1">
        <v>5</v>
      </c>
      <c r="F33" s="6">
        <v>6</v>
      </c>
      <c r="G33" s="1">
        <v>7</v>
      </c>
      <c r="H33" s="1">
        <v>8</v>
      </c>
      <c r="I33" s="1">
        <v>9</v>
      </c>
      <c r="J33" s="1">
        <v>10</v>
      </c>
      <c r="K33" s="1">
        <v>11</v>
      </c>
    </row>
    <row r="34" spans="1:11" s="35" customFormat="1" ht="25.5" customHeight="1">
      <c r="A34" s="10"/>
      <c r="B34" s="53" t="s">
        <v>19</v>
      </c>
      <c r="C34" s="57"/>
      <c r="D34" s="57"/>
      <c r="E34" s="57"/>
      <c r="F34" s="50">
        <f>G34+H34+I34+J34</f>
        <v>50342.5</v>
      </c>
      <c r="G34" s="50">
        <f>G76</f>
        <v>0</v>
      </c>
      <c r="H34" s="50">
        <v>0</v>
      </c>
      <c r="I34" s="50">
        <f>I66+I68+I76+I81+I83+I87</f>
        <v>37808.5</v>
      </c>
      <c r="J34" s="50">
        <f>J35+J81+J83+J87</f>
        <v>12534</v>
      </c>
      <c r="K34" s="57"/>
    </row>
    <row r="35" spans="1:11" s="51" customFormat="1" ht="18.75">
      <c r="A35" s="54"/>
      <c r="B35" s="29" t="s">
        <v>23</v>
      </c>
      <c r="C35" s="36"/>
      <c r="D35" s="36"/>
      <c r="E35" s="36"/>
      <c r="F35" s="32">
        <f>F36+F40+F48+F55+F58+F62</f>
        <v>6644</v>
      </c>
      <c r="G35" s="37"/>
      <c r="H35" s="37"/>
      <c r="I35" s="32">
        <v>0</v>
      </c>
      <c r="J35" s="32">
        <f aca="true" t="shared" si="0" ref="J35:J40">F35</f>
        <v>6644</v>
      </c>
      <c r="K35" s="36"/>
    </row>
    <row r="36" spans="1:11" s="12" customFormat="1" ht="15.75">
      <c r="A36" s="10"/>
      <c r="B36" s="38" t="s">
        <v>17</v>
      </c>
      <c r="C36" s="11"/>
      <c r="D36" s="11"/>
      <c r="E36" s="1"/>
      <c r="F36" s="2">
        <f>F37+F38+F39</f>
        <v>684</v>
      </c>
      <c r="G36" s="2"/>
      <c r="H36" s="2"/>
      <c r="I36" s="2">
        <v>0</v>
      </c>
      <c r="J36" s="2">
        <f t="shared" si="0"/>
        <v>684</v>
      </c>
      <c r="K36" s="1"/>
    </row>
    <row r="37" spans="1:11" s="12" customFormat="1" ht="15.75">
      <c r="A37" s="10">
        <v>1</v>
      </c>
      <c r="B37" s="39" t="s">
        <v>112</v>
      </c>
      <c r="C37" s="14"/>
      <c r="D37" s="14"/>
      <c r="E37" s="234"/>
      <c r="F37" s="13">
        <v>84</v>
      </c>
      <c r="G37" s="13"/>
      <c r="H37" s="13"/>
      <c r="I37" s="13">
        <v>0</v>
      </c>
      <c r="J37" s="13">
        <f t="shared" si="0"/>
        <v>84</v>
      </c>
      <c r="K37" s="10"/>
    </row>
    <row r="38" spans="1:11" s="12" customFormat="1" ht="15.75">
      <c r="A38" s="10">
        <v>2</v>
      </c>
      <c r="B38" s="17" t="s">
        <v>71</v>
      </c>
      <c r="C38" s="14"/>
      <c r="D38" s="14"/>
      <c r="E38" s="234"/>
      <c r="F38" s="13">
        <v>300</v>
      </c>
      <c r="G38" s="13"/>
      <c r="H38" s="13"/>
      <c r="I38" s="13">
        <v>0</v>
      </c>
      <c r="J38" s="13">
        <f t="shared" si="0"/>
        <v>300</v>
      </c>
      <c r="K38" s="10"/>
    </row>
    <row r="39" spans="1:11" s="12" customFormat="1" ht="15.75">
      <c r="A39" s="10">
        <v>3</v>
      </c>
      <c r="B39" s="17" t="s">
        <v>72</v>
      </c>
      <c r="C39" s="14"/>
      <c r="D39" s="14"/>
      <c r="E39" s="234"/>
      <c r="F39" s="13">
        <v>300</v>
      </c>
      <c r="G39" s="13"/>
      <c r="H39" s="13"/>
      <c r="I39" s="13">
        <v>0</v>
      </c>
      <c r="J39" s="13">
        <f t="shared" si="0"/>
        <v>300</v>
      </c>
      <c r="K39" s="10"/>
    </row>
    <row r="40" spans="1:11" s="12" customFormat="1" ht="15.75">
      <c r="A40" s="125"/>
      <c r="B40" s="185" t="s">
        <v>113</v>
      </c>
      <c r="C40" s="186"/>
      <c r="D40" s="186"/>
      <c r="E40" s="125"/>
      <c r="F40" s="132">
        <f>F41+F42+F43+F44+F46+F47+F45</f>
        <v>1020</v>
      </c>
      <c r="G40" s="126"/>
      <c r="H40" s="126"/>
      <c r="I40" s="126">
        <f>I41+I42+I43+I44</f>
        <v>0</v>
      </c>
      <c r="J40" s="132">
        <f t="shared" si="0"/>
        <v>1020</v>
      </c>
      <c r="K40" s="125"/>
    </row>
    <row r="41" spans="1:11" s="12" customFormat="1" ht="15.75">
      <c r="A41" s="153">
        <v>1</v>
      </c>
      <c r="B41" s="19" t="s">
        <v>107</v>
      </c>
      <c r="C41" s="186"/>
      <c r="D41" s="186"/>
      <c r="E41" s="125"/>
      <c r="F41" s="126">
        <v>200</v>
      </c>
      <c r="G41" s="126"/>
      <c r="H41" s="126"/>
      <c r="I41" s="126">
        <v>0</v>
      </c>
      <c r="J41" s="126">
        <v>200</v>
      </c>
      <c r="K41" s="125"/>
    </row>
    <row r="42" spans="1:11" s="44" customFormat="1" ht="15.75">
      <c r="A42" s="153">
        <v>2</v>
      </c>
      <c r="B42" s="167" t="s">
        <v>109</v>
      </c>
      <c r="C42" s="151"/>
      <c r="D42" s="151"/>
      <c r="E42" s="153"/>
      <c r="F42" s="21">
        <v>200</v>
      </c>
      <c r="G42" s="21"/>
      <c r="H42" s="21"/>
      <c r="I42" s="21">
        <v>0</v>
      </c>
      <c r="J42" s="21">
        <v>200</v>
      </c>
      <c r="K42" s="153"/>
    </row>
    <row r="43" spans="1:11" s="12" customFormat="1" ht="15.75">
      <c r="A43" s="153">
        <v>3</v>
      </c>
      <c r="B43" s="167" t="s">
        <v>111</v>
      </c>
      <c r="C43" s="187"/>
      <c r="D43" s="187"/>
      <c r="E43" s="134"/>
      <c r="F43" s="188">
        <v>120</v>
      </c>
      <c r="G43" s="188"/>
      <c r="H43" s="188"/>
      <c r="I43" s="188">
        <v>0</v>
      </c>
      <c r="J43" s="188">
        <v>120</v>
      </c>
      <c r="K43" s="134"/>
    </row>
    <row r="44" spans="1:11" s="12" customFormat="1" ht="15.75">
      <c r="A44" s="125">
        <v>4</v>
      </c>
      <c r="B44" s="189" t="s">
        <v>110</v>
      </c>
      <c r="C44" s="190"/>
      <c r="D44" s="190"/>
      <c r="E44" s="166"/>
      <c r="F44" s="191">
        <v>135</v>
      </c>
      <c r="G44" s="191"/>
      <c r="H44" s="191"/>
      <c r="I44" s="191">
        <v>0</v>
      </c>
      <c r="J44" s="191">
        <v>135</v>
      </c>
      <c r="K44" s="166"/>
    </row>
    <row r="45" spans="1:11" s="12" customFormat="1" ht="15.75">
      <c r="A45" s="125">
        <v>5</v>
      </c>
      <c r="B45" s="167" t="s">
        <v>125</v>
      </c>
      <c r="C45" s="151"/>
      <c r="D45" s="151"/>
      <c r="E45" s="153"/>
      <c r="F45" s="21">
        <v>25</v>
      </c>
      <c r="G45" s="21"/>
      <c r="H45" s="21"/>
      <c r="I45" s="21">
        <v>0</v>
      </c>
      <c r="J45" s="21">
        <v>25</v>
      </c>
      <c r="K45" s="153"/>
    </row>
    <row r="46" spans="1:11" s="44" customFormat="1" ht="15.75">
      <c r="A46" s="153">
        <v>6</v>
      </c>
      <c r="B46" s="167" t="s">
        <v>114</v>
      </c>
      <c r="C46" s="151"/>
      <c r="D46" s="151"/>
      <c r="E46" s="153"/>
      <c r="F46" s="21">
        <v>140</v>
      </c>
      <c r="G46" s="21"/>
      <c r="H46" s="21"/>
      <c r="I46" s="21">
        <v>0</v>
      </c>
      <c r="J46" s="21">
        <v>140</v>
      </c>
      <c r="K46" s="153"/>
    </row>
    <row r="47" spans="1:11" s="12" customFormat="1" ht="15.75">
      <c r="A47" s="134">
        <v>7</v>
      </c>
      <c r="B47" s="192" t="s">
        <v>115</v>
      </c>
      <c r="C47" s="187"/>
      <c r="D47" s="187"/>
      <c r="E47" s="134"/>
      <c r="F47" s="188">
        <v>200</v>
      </c>
      <c r="G47" s="188"/>
      <c r="H47" s="188"/>
      <c r="I47" s="188">
        <v>0</v>
      </c>
      <c r="J47" s="188">
        <v>200</v>
      </c>
      <c r="K47" s="134"/>
    </row>
    <row r="48" spans="1:11" s="12" customFormat="1" ht="15.75">
      <c r="A48" s="121"/>
      <c r="B48" s="147" t="s">
        <v>24</v>
      </c>
      <c r="C48" s="120"/>
      <c r="D48" s="120"/>
      <c r="E48" s="120">
        <v>2019</v>
      </c>
      <c r="F48" s="148">
        <f>F49+F50+F51+F52+F53+F54</f>
        <v>900</v>
      </c>
      <c r="G48" s="149"/>
      <c r="H48" s="149"/>
      <c r="I48" s="148">
        <v>0</v>
      </c>
      <c r="J48" s="148">
        <f>F48</f>
        <v>900</v>
      </c>
      <c r="K48" s="121"/>
    </row>
    <row r="49" spans="1:11" s="12" customFormat="1" ht="31.5">
      <c r="A49" s="10">
        <v>1</v>
      </c>
      <c r="B49" s="112" t="s">
        <v>80</v>
      </c>
      <c r="C49" s="14"/>
      <c r="D49" s="14"/>
      <c r="E49" s="234"/>
      <c r="F49" s="13">
        <v>150</v>
      </c>
      <c r="G49" s="41"/>
      <c r="H49" s="41"/>
      <c r="I49" s="13">
        <v>0</v>
      </c>
      <c r="J49" s="13">
        <f aca="true" t="shared" si="1" ref="J49:J57">F49</f>
        <v>150</v>
      </c>
      <c r="K49" s="10"/>
    </row>
    <row r="50" spans="1:11" s="12" customFormat="1" ht="47.25">
      <c r="A50" s="10">
        <v>2</v>
      </c>
      <c r="B50" s="112" t="s">
        <v>81</v>
      </c>
      <c r="C50" s="14"/>
      <c r="D50" s="14"/>
      <c r="E50" s="234"/>
      <c r="F50" s="13">
        <v>150</v>
      </c>
      <c r="G50" s="41"/>
      <c r="H50" s="41"/>
      <c r="I50" s="13">
        <v>0</v>
      </c>
      <c r="J50" s="13">
        <f t="shared" si="1"/>
        <v>150</v>
      </c>
      <c r="K50" s="1"/>
    </row>
    <row r="51" spans="1:11" s="12" customFormat="1" ht="31.5">
      <c r="A51" s="10">
        <v>3</v>
      </c>
      <c r="B51" s="112" t="s">
        <v>82</v>
      </c>
      <c r="C51" s="14"/>
      <c r="D51" s="14"/>
      <c r="E51" s="234"/>
      <c r="F51" s="13">
        <v>150</v>
      </c>
      <c r="G51" s="41"/>
      <c r="H51" s="41"/>
      <c r="I51" s="13">
        <v>0</v>
      </c>
      <c r="J51" s="13">
        <v>150</v>
      </c>
      <c r="K51" s="1"/>
    </row>
    <row r="52" spans="1:11" s="12" customFormat="1" ht="31.5">
      <c r="A52" s="10">
        <v>4</v>
      </c>
      <c r="B52" s="112" t="s">
        <v>85</v>
      </c>
      <c r="C52" s="14"/>
      <c r="D52" s="14"/>
      <c r="E52" s="234"/>
      <c r="F52" s="13">
        <v>150</v>
      </c>
      <c r="G52" s="41"/>
      <c r="H52" s="41"/>
      <c r="I52" s="13">
        <v>0</v>
      </c>
      <c r="J52" s="13">
        <v>150</v>
      </c>
      <c r="K52" s="1"/>
    </row>
    <row r="53" spans="1:11" s="12" customFormat="1" ht="31.5">
      <c r="A53" s="10">
        <v>5</v>
      </c>
      <c r="B53" s="112" t="s">
        <v>83</v>
      </c>
      <c r="C53" s="14"/>
      <c r="D53" s="14"/>
      <c r="E53" s="234"/>
      <c r="F53" s="13">
        <v>150</v>
      </c>
      <c r="G53" s="40"/>
      <c r="H53" s="40"/>
      <c r="I53" s="13">
        <v>0</v>
      </c>
      <c r="J53" s="13">
        <f t="shared" si="1"/>
        <v>150</v>
      </c>
      <c r="K53" s="10"/>
    </row>
    <row r="54" spans="1:11" s="12" customFormat="1" ht="31.5">
      <c r="A54" s="10">
        <v>6</v>
      </c>
      <c r="B54" s="112" t="s">
        <v>84</v>
      </c>
      <c r="C54" s="1"/>
      <c r="D54" s="11"/>
      <c r="E54" s="1"/>
      <c r="F54" s="13">
        <v>150</v>
      </c>
      <c r="G54" s="31"/>
      <c r="H54" s="31"/>
      <c r="I54" s="13">
        <v>0</v>
      </c>
      <c r="J54" s="13">
        <f t="shared" si="1"/>
        <v>150</v>
      </c>
      <c r="K54" s="10"/>
    </row>
    <row r="55" spans="1:11" s="12" customFormat="1" ht="15.75">
      <c r="A55" s="10"/>
      <c r="B55" s="113" t="s">
        <v>67</v>
      </c>
      <c r="C55" s="1"/>
      <c r="D55" s="11"/>
      <c r="E55" s="1">
        <v>2019</v>
      </c>
      <c r="F55" s="32">
        <f>F56+F57</f>
        <v>260</v>
      </c>
      <c r="G55" s="31"/>
      <c r="H55" s="31"/>
      <c r="I55" s="32">
        <v>0</v>
      </c>
      <c r="J55" s="32">
        <f t="shared" si="1"/>
        <v>260</v>
      </c>
      <c r="K55" s="10"/>
    </row>
    <row r="56" spans="1:11" s="12" customFormat="1" ht="30" customHeight="1">
      <c r="A56" s="125">
        <v>1</v>
      </c>
      <c r="B56" s="159" t="s">
        <v>117</v>
      </c>
      <c r="C56" s="160"/>
      <c r="D56" s="161"/>
      <c r="E56" s="160"/>
      <c r="F56" s="126">
        <v>60</v>
      </c>
      <c r="G56" s="162"/>
      <c r="H56" s="162"/>
      <c r="I56" s="126">
        <v>0</v>
      </c>
      <c r="J56" s="126">
        <f t="shared" si="1"/>
        <v>60</v>
      </c>
      <c r="K56" s="150"/>
    </row>
    <row r="57" spans="1:11" s="44" customFormat="1" ht="23.25" customHeight="1">
      <c r="A57" s="153">
        <v>2</v>
      </c>
      <c r="B57" s="163" t="s">
        <v>126</v>
      </c>
      <c r="C57" s="155"/>
      <c r="D57" s="154"/>
      <c r="E57" s="155"/>
      <c r="F57" s="21">
        <v>200</v>
      </c>
      <c r="G57" s="22"/>
      <c r="H57" s="22"/>
      <c r="I57" s="21">
        <v>0</v>
      </c>
      <c r="J57" s="21">
        <f t="shared" si="1"/>
        <v>200</v>
      </c>
      <c r="K57" s="10"/>
    </row>
    <row r="58" spans="1:11" s="12" customFormat="1" ht="15.75">
      <c r="A58" s="121"/>
      <c r="B58" s="157" t="s">
        <v>18</v>
      </c>
      <c r="C58" s="120"/>
      <c r="D58" s="158"/>
      <c r="E58" s="120">
        <v>2019</v>
      </c>
      <c r="F58" s="148">
        <f>F59+F60+F61</f>
        <v>280</v>
      </c>
      <c r="G58" s="149"/>
      <c r="H58" s="149"/>
      <c r="I58" s="148">
        <f>SUM(I59:I61)</f>
        <v>0</v>
      </c>
      <c r="J58" s="148">
        <f aca="true" t="shared" si="2" ref="J58:J65">F58</f>
        <v>280</v>
      </c>
      <c r="K58" s="121"/>
    </row>
    <row r="59" spans="1:11" s="12" customFormat="1" ht="15.75">
      <c r="A59" s="10">
        <v>1</v>
      </c>
      <c r="B59" s="17" t="s">
        <v>47</v>
      </c>
      <c r="C59" s="10"/>
      <c r="D59" s="14"/>
      <c r="E59" s="234" t="s">
        <v>20</v>
      </c>
      <c r="F59" s="13">
        <v>100</v>
      </c>
      <c r="G59" s="40"/>
      <c r="H59" s="40"/>
      <c r="I59" s="13">
        <v>0</v>
      </c>
      <c r="J59" s="13">
        <f t="shared" si="2"/>
        <v>100</v>
      </c>
      <c r="K59" s="10"/>
    </row>
    <row r="60" spans="1:11" s="12" customFormat="1" ht="15.75">
      <c r="A60" s="10">
        <v>2</v>
      </c>
      <c r="B60" s="17" t="s">
        <v>48</v>
      </c>
      <c r="C60" s="10"/>
      <c r="D60" s="14"/>
      <c r="E60" s="234"/>
      <c r="F60" s="13">
        <v>100</v>
      </c>
      <c r="G60" s="40"/>
      <c r="H60" s="40"/>
      <c r="I60" s="13">
        <v>0</v>
      </c>
      <c r="J60" s="13">
        <f t="shared" si="2"/>
        <v>100</v>
      </c>
      <c r="K60" s="10"/>
    </row>
    <row r="61" spans="1:11" s="12" customFormat="1" ht="15.75">
      <c r="A61" s="10">
        <v>3</v>
      </c>
      <c r="B61" s="17" t="s">
        <v>116</v>
      </c>
      <c r="C61" s="10"/>
      <c r="D61" s="14"/>
      <c r="E61" s="234"/>
      <c r="F61" s="13">
        <v>80</v>
      </c>
      <c r="G61" s="40"/>
      <c r="H61" s="40"/>
      <c r="I61" s="13">
        <v>0</v>
      </c>
      <c r="J61" s="13">
        <f t="shared" si="2"/>
        <v>80</v>
      </c>
      <c r="K61" s="10"/>
    </row>
    <row r="62" spans="1:11" s="12" customFormat="1" ht="15.75" customHeight="1">
      <c r="A62" s="1" t="s">
        <v>31</v>
      </c>
      <c r="B62" s="66" t="s">
        <v>22</v>
      </c>
      <c r="C62" s="237"/>
      <c r="D62" s="237"/>
      <c r="E62" s="237" t="s">
        <v>20</v>
      </c>
      <c r="F62" s="67">
        <f>F63+F64+F65</f>
        <v>3500</v>
      </c>
      <c r="G62" s="22"/>
      <c r="H62" s="22"/>
      <c r="I62" s="68">
        <f>SUM(I63:I65)</f>
        <v>0</v>
      </c>
      <c r="J62" s="67">
        <f t="shared" si="2"/>
        <v>3500</v>
      </c>
      <c r="K62" s="19"/>
    </row>
    <row r="63" spans="1:11" s="52" customFormat="1" ht="20.25" customHeight="1">
      <c r="A63" s="62">
        <v>1</v>
      </c>
      <c r="B63" s="19" t="s">
        <v>49</v>
      </c>
      <c r="C63" s="237"/>
      <c r="D63" s="237"/>
      <c r="E63" s="237"/>
      <c r="F63" s="21">
        <v>500</v>
      </c>
      <c r="G63" s="22"/>
      <c r="H63" s="22"/>
      <c r="I63" s="21">
        <v>0</v>
      </c>
      <c r="J63" s="21">
        <f t="shared" si="2"/>
        <v>500</v>
      </c>
      <c r="K63" s="19"/>
    </row>
    <row r="64" spans="1:11" s="52" customFormat="1" ht="31.5">
      <c r="A64" s="62">
        <v>2</v>
      </c>
      <c r="B64" s="19" t="s">
        <v>50</v>
      </c>
      <c r="C64" s="237"/>
      <c r="D64" s="237"/>
      <c r="E64" s="237"/>
      <c r="F64" s="21">
        <v>1000</v>
      </c>
      <c r="G64" s="22"/>
      <c r="H64" s="22"/>
      <c r="I64" s="21">
        <v>0</v>
      </c>
      <c r="J64" s="21">
        <f t="shared" si="2"/>
        <v>1000</v>
      </c>
      <c r="K64" s="19"/>
    </row>
    <row r="65" spans="1:11" s="52" customFormat="1" ht="23.25" customHeight="1">
      <c r="A65" s="62">
        <v>3</v>
      </c>
      <c r="B65" s="19" t="s">
        <v>51</v>
      </c>
      <c r="C65" s="237"/>
      <c r="D65" s="237"/>
      <c r="E65" s="237"/>
      <c r="F65" s="21">
        <v>2000</v>
      </c>
      <c r="G65" s="22"/>
      <c r="H65" s="22"/>
      <c r="I65" s="21">
        <v>0</v>
      </c>
      <c r="J65" s="21">
        <f t="shared" si="2"/>
        <v>2000</v>
      </c>
      <c r="K65" s="19"/>
    </row>
    <row r="66" spans="1:11" s="52" customFormat="1" ht="24.75" customHeight="1">
      <c r="A66" s="62"/>
      <c r="B66" s="69" t="s">
        <v>32</v>
      </c>
      <c r="C66" s="75"/>
      <c r="D66" s="75"/>
      <c r="E66" s="75"/>
      <c r="F66" s="71">
        <v>23200</v>
      </c>
      <c r="G66" s="81"/>
      <c r="H66" s="81"/>
      <c r="I66" s="71">
        <f>F66</f>
        <v>23200</v>
      </c>
      <c r="J66" s="71">
        <v>0</v>
      </c>
      <c r="K66" s="84"/>
    </row>
    <row r="67" spans="1:11" s="52" customFormat="1" ht="21" customHeight="1">
      <c r="A67" s="62"/>
      <c r="B67" s="202" t="s">
        <v>29</v>
      </c>
      <c r="C67" s="203"/>
      <c r="D67" s="203"/>
      <c r="E67" s="203"/>
      <c r="F67" s="203"/>
      <c r="G67" s="203"/>
      <c r="H67" s="203"/>
      <c r="I67" s="203"/>
      <c r="J67" s="203"/>
      <c r="K67" s="204"/>
    </row>
    <row r="68" spans="1:11" s="52" customFormat="1" ht="15.75" customHeight="1">
      <c r="A68" s="86"/>
      <c r="B68" s="98" t="s">
        <v>25</v>
      </c>
      <c r="C68" s="248"/>
      <c r="D68" s="248"/>
      <c r="E68" s="207">
        <v>2019</v>
      </c>
      <c r="F68" s="67">
        <f>F69+F70+F71+F72+F73+F74+F75</f>
        <v>12887.29</v>
      </c>
      <c r="G68" s="67"/>
      <c r="H68" s="67">
        <f>SUM(H70:H75)</f>
        <v>0</v>
      </c>
      <c r="I68" s="67">
        <f>I69+I70+I71+I72+I73+I74+I75</f>
        <v>12887.29</v>
      </c>
      <c r="J68" s="67">
        <v>0</v>
      </c>
      <c r="K68" s="85"/>
    </row>
    <row r="69" spans="1:11" s="52" customFormat="1" ht="15.75" customHeight="1">
      <c r="A69" s="97" t="s">
        <v>34</v>
      </c>
      <c r="B69" s="99" t="s">
        <v>55</v>
      </c>
      <c r="C69" s="249"/>
      <c r="D69" s="248"/>
      <c r="E69" s="207"/>
      <c r="F69" s="21">
        <v>1499.34</v>
      </c>
      <c r="G69" s="21"/>
      <c r="H69" s="21">
        <v>0</v>
      </c>
      <c r="I69" s="21">
        <f aca="true" t="shared" si="3" ref="I69:I75">F69</f>
        <v>1499.34</v>
      </c>
      <c r="J69" s="21">
        <v>0</v>
      </c>
      <c r="K69" s="85"/>
    </row>
    <row r="70" spans="1:11" s="52" customFormat="1" ht="15.75">
      <c r="A70" s="78">
        <v>2</v>
      </c>
      <c r="B70" s="99" t="s">
        <v>54</v>
      </c>
      <c r="C70" s="249"/>
      <c r="D70" s="248"/>
      <c r="E70" s="207"/>
      <c r="F70" s="21">
        <v>1496.74</v>
      </c>
      <c r="G70" s="21"/>
      <c r="H70" s="21">
        <v>0</v>
      </c>
      <c r="I70" s="21">
        <f t="shared" si="3"/>
        <v>1496.74</v>
      </c>
      <c r="J70" s="21">
        <v>0</v>
      </c>
      <c r="K70" s="85"/>
    </row>
    <row r="71" spans="1:11" s="52" customFormat="1" ht="15.75">
      <c r="A71" s="78">
        <v>3</v>
      </c>
      <c r="B71" s="99" t="s">
        <v>86</v>
      </c>
      <c r="C71" s="249"/>
      <c r="D71" s="248"/>
      <c r="E71" s="207"/>
      <c r="F71" s="21">
        <v>1496.88</v>
      </c>
      <c r="G71" s="21"/>
      <c r="H71" s="21">
        <v>0</v>
      </c>
      <c r="I71" s="21">
        <f>F71</f>
        <v>1496.88</v>
      </c>
      <c r="J71" s="21">
        <v>0</v>
      </c>
      <c r="K71" s="117"/>
    </row>
    <row r="72" spans="1:11" s="52" customFormat="1" ht="16.5" customHeight="1">
      <c r="A72" s="78">
        <v>4</v>
      </c>
      <c r="B72" s="99" t="s">
        <v>68</v>
      </c>
      <c r="C72" s="249"/>
      <c r="D72" s="248"/>
      <c r="E72" s="207"/>
      <c r="F72" s="21">
        <v>1400</v>
      </c>
      <c r="G72" s="21"/>
      <c r="H72" s="21">
        <v>0</v>
      </c>
      <c r="I72" s="21">
        <f t="shared" si="3"/>
        <v>1400</v>
      </c>
      <c r="J72" s="21">
        <v>0</v>
      </c>
      <c r="K72" s="85"/>
    </row>
    <row r="73" spans="1:11" s="52" customFormat="1" ht="16.5" customHeight="1">
      <c r="A73" s="78">
        <v>5</v>
      </c>
      <c r="B73" s="99" t="s">
        <v>53</v>
      </c>
      <c r="C73" s="249"/>
      <c r="D73" s="248"/>
      <c r="E73" s="207"/>
      <c r="F73" s="21">
        <v>1499.92</v>
      </c>
      <c r="G73" s="21"/>
      <c r="H73" s="21">
        <v>0</v>
      </c>
      <c r="I73" s="21">
        <f t="shared" si="3"/>
        <v>1499.92</v>
      </c>
      <c r="J73" s="21">
        <v>0</v>
      </c>
      <c r="K73" s="85"/>
    </row>
    <row r="74" spans="1:11" s="52" customFormat="1" ht="16.5" customHeight="1">
      <c r="A74" s="78">
        <v>6</v>
      </c>
      <c r="B74" s="99" t="s">
        <v>52</v>
      </c>
      <c r="C74" s="249"/>
      <c r="D74" s="248"/>
      <c r="E74" s="207"/>
      <c r="F74" s="21">
        <v>1494.41</v>
      </c>
      <c r="G74" s="21"/>
      <c r="H74" s="21">
        <v>0</v>
      </c>
      <c r="I74" s="21">
        <f t="shared" si="3"/>
        <v>1494.41</v>
      </c>
      <c r="J74" s="21">
        <v>0</v>
      </c>
      <c r="K74" s="87"/>
    </row>
    <row r="75" spans="1:11" s="52" customFormat="1" ht="16.5" customHeight="1">
      <c r="A75" s="78">
        <v>7</v>
      </c>
      <c r="B75" s="88" t="s">
        <v>33</v>
      </c>
      <c r="C75" s="249"/>
      <c r="D75" s="248"/>
      <c r="E75" s="207"/>
      <c r="F75" s="21">
        <v>4000</v>
      </c>
      <c r="G75" s="21"/>
      <c r="H75" s="21">
        <v>0</v>
      </c>
      <c r="I75" s="21">
        <f t="shared" si="3"/>
        <v>4000</v>
      </c>
      <c r="J75" s="21">
        <v>0</v>
      </c>
      <c r="K75" s="85"/>
    </row>
    <row r="76" spans="1:11" s="52" customFormat="1" ht="25.5" customHeight="1">
      <c r="A76" s="85"/>
      <c r="B76" s="100" t="s">
        <v>26</v>
      </c>
      <c r="C76" s="246"/>
      <c r="D76" s="246"/>
      <c r="E76" s="242" t="s">
        <v>46</v>
      </c>
      <c r="F76" s="71">
        <f>F77+F78+F79</f>
        <v>1405.21</v>
      </c>
      <c r="G76" s="71">
        <f>G77</f>
        <v>0</v>
      </c>
      <c r="H76" s="71">
        <f>H77</f>
        <v>0</v>
      </c>
      <c r="I76" s="71">
        <f>I77+I78+I79</f>
        <v>1405.21</v>
      </c>
      <c r="J76" s="71">
        <v>0</v>
      </c>
      <c r="K76" s="70"/>
    </row>
    <row r="77" spans="1:11" s="52" customFormat="1" ht="39" customHeight="1">
      <c r="A77" s="78">
        <v>1</v>
      </c>
      <c r="B77" s="99" t="s">
        <v>56</v>
      </c>
      <c r="C77" s="247"/>
      <c r="D77" s="247"/>
      <c r="E77" s="243"/>
      <c r="F77" s="23">
        <v>434.95</v>
      </c>
      <c r="G77" s="23">
        <v>0</v>
      </c>
      <c r="H77" s="23">
        <v>0</v>
      </c>
      <c r="I77" s="23">
        <f>F77</f>
        <v>434.95</v>
      </c>
      <c r="J77" s="23">
        <v>0</v>
      </c>
      <c r="K77" s="20"/>
    </row>
    <row r="78" spans="1:11" s="52" customFormat="1" ht="49.5" customHeight="1">
      <c r="A78" s="78">
        <v>2</v>
      </c>
      <c r="B78" s="99" t="s">
        <v>57</v>
      </c>
      <c r="C78" s="200"/>
      <c r="D78" s="200"/>
      <c r="E78" s="244"/>
      <c r="F78" s="23">
        <v>574.36</v>
      </c>
      <c r="G78" s="23">
        <v>0</v>
      </c>
      <c r="H78" s="23">
        <v>0</v>
      </c>
      <c r="I78" s="23">
        <f>F78</f>
        <v>574.36</v>
      </c>
      <c r="J78" s="106">
        <v>0</v>
      </c>
      <c r="K78" s="20"/>
    </row>
    <row r="79" spans="1:11" s="52" customFormat="1" ht="47.25" customHeight="1">
      <c r="A79" s="129">
        <v>3</v>
      </c>
      <c r="B79" s="130" t="s">
        <v>58</v>
      </c>
      <c r="C79" s="200"/>
      <c r="D79" s="200"/>
      <c r="E79" s="244"/>
      <c r="F79" s="136">
        <v>395.9</v>
      </c>
      <c r="G79" s="136">
        <v>0</v>
      </c>
      <c r="H79" s="136">
        <v>0</v>
      </c>
      <c r="I79" s="136">
        <f>F79</f>
        <v>395.9</v>
      </c>
      <c r="J79" s="136">
        <v>0</v>
      </c>
      <c r="K79" s="137"/>
    </row>
    <row r="80" spans="1:11" s="95" customFormat="1" ht="47.25" customHeight="1">
      <c r="A80" s="119">
        <v>4</v>
      </c>
      <c r="B80" s="108" t="s">
        <v>94</v>
      </c>
      <c r="C80" s="201"/>
      <c r="D80" s="201"/>
      <c r="E80" s="245"/>
      <c r="F80" s="23">
        <v>100</v>
      </c>
      <c r="G80" s="23">
        <v>0</v>
      </c>
      <c r="H80" s="23">
        <v>100</v>
      </c>
      <c r="I80" s="23">
        <f>F80</f>
        <v>100</v>
      </c>
      <c r="J80" s="23">
        <v>0</v>
      </c>
      <c r="K80" s="90"/>
    </row>
    <row r="81" spans="1:11" s="52" customFormat="1" ht="21.75" customHeight="1">
      <c r="A81" s="138"/>
      <c r="B81" s="101" t="s">
        <v>15</v>
      </c>
      <c r="C81" s="240"/>
      <c r="D81" s="240"/>
      <c r="E81" s="240" t="s">
        <v>46</v>
      </c>
      <c r="F81" s="139">
        <f>F82</f>
        <v>3000</v>
      </c>
      <c r="G81" s="140">
        <v>0</v>
      </c>
      <c r="H81" s="139">
        <v>0</v>
      </c>
      <c r="I81" s="139">
        <v>0</v>
      </c>
      <c r="J81" s="139">
        <f>F81</f>
        <v>3000</v>
      </c>
      <c r="K81" s="141"/>
    </row>
    <row r="82" spans="1:11" s="52" customFormat="1" ht="64.5" customHeight="1">
      <c r="A82" s="82">
        <v>1</v>
      </c>
      <c r="B82" s="55" t="s">
        <v>27</v>
      </c>
      <c r="C82" s="240"/>
      <c r="D82" s="240"/>
      <c r="E82" s="240"/>
      <c r="F82" s="23">
        <v>3000</v>
      </c>
      <c r="G82" s="24">
        <v>0</v>
      </c>
      <c r="H82" s="23">
        <v>0</v>
      </c>
      <c r="I82" s="24">
        <v>0</v>
      </c>
      <c r="J82" s="23">
        <f>F82</f>
        <v>3000</v>
      </c>
      <c r="K82" s="20"/>
    </row>
    <row r="83" spans="1:11" s="56" customFormat="1" ht="23.25" customHeight="1">
      <c r="A83" s="85"/>
      <c r="B83" s="91" t="s">
        <v>28</v>
      </c>
      <c r="C83" s="241"/>
      <c r="D83" s="241"/>
      <c r="E83" s="241" t="s">
        <v>46</v>
      </c>
      <c r="F83" s="89">
        <f>G83+H83+I83+J83</f>
        <v>1700</v>
      </c>
      <c r="G83" s="89">
        <v>0</v>
      </c>
      <c r="H83" s="89">
        <f>SUM(H86:H86)</f>
        <v>0</v>
      </c>
      <c r="I83" s="89">
        <f>I84+I85+I86</f>
        <v>200</v>
      </c>
      <c r="J83" s="89">
        <f>J84+J85+J86</f>
        <v>1500</v>
      </c>
      <c r="K83" s="20"/>
    </row>
    <row r="84" spans="1:11" s="56" customFormat="1" ht="26.25" customHeight="1">
      <c r="A84" s="114">
        <v>1</v>
      </c>
      <c r="B84" s="115" t="s">
        <v>119</v>
      </c>
      <c r="C84" s="241"/>
      <c r="D84" s="241"/>
      <c r="E84" s="241"/>
      <c r="F84" s="23">
        <v>1500</v>
      </c>
      <c r="G84" s="23">
        <v>0</v>
      </c>
      <c r="H84" s="23">
        <v>0</v>
      </c>
      <c r="I84" s="23">
        <v>0</v>
      </c>
      <c r="J84" s="23">
        <f>F84</f>
        <v>1500</v>
      </c>
      <c r="K84" s="20"/>
    </row>
    <row r="85" spans="1:11" s="56" customFormat="1" ht="30" customHeight="1">
      <c r="A85" s="114">
        <v>3</v>
      </c>
      <c r="B85" s="116" t="s">
        <v>69</v>
      </c>
      <c r="C85" s="241"/>
      <c r="D85" s="241"/>
      <c r="E85" s="241"/>
      <c r="F85" s="23">
        <v>100</v>
      </c>
      <c r="G85" s="23">
        <v>0</v>
      </c>
      <c r="H85" s="23">
        <v>0</v>
      </c>
      <c r="I85" s="23">
        <v>100</v>
      </c>
      <c r="J85" s="23">
        <v>0</v>
      </c>
      <c r="K85" s="20"/>
    </row>
    <row r="86" spans="1:11" s="52" customFormat="1" ht="31.5" customHeight="1">
      <c r="A86" s="125">
        <v>4</v>
      </c>
      <c r="B86" s="142" t="s">
        <v>70</v>
      </c>
      <c r="C86" s="241"/>
      <c r="D86" s="241"/>
      <c r="E86" s="241"/>
      <c r="F86" s="136">
        <v>100</v>
      </c>
      <c r="G86" s="136">
        <v>0</v>
      </c>
      <c r="H86" s="136">
        <v>0</v>
      </c>
      <c r="I86" s="136">
        <v>100</v>
      </c>
      <c r="J86" s="136">
        <v>0</v>
      </c>
      <c r="K86" s="143"/>
    </row>
    <row r="87" spans="1:11" s="95" customFormat="1" ht="31.5" customHeight="1">
      <c r="A87" s="153"/>
      <c r="B87" s="164" t="s">
        <v>95</v>
      </c>
      <c r="C87" s="259"/>
      <c r="D87" s="259"/>
      <c r="E87" s="259" t="s">
        <v>46</v>
      </c>
      <c r="F87" s="89">
        <f>G87+H87+I87+J87</f>
        <v>1506</v>
      </c>
      <c r="G87" s="89">
        <v>0</v>
      </c>
      <c r="H87" s="89">
        <v>0</v>
      </c>
      <c r="I87" s="89">
        <f>I88+I89+I90+I91+I92</f>
        <v>116</v>
      </c>
      <c r="J87" s="89">
        <f>J88+J89+J90+J91+J92</f>
        <v>1390</v>
      </c>
      <c r="K87" s="20"/>
    </row>
    <row r="88" spans="1:11" s="95" customFormat="1" ht="48" customHeight="1">
      <c r="A88" s="153">
        <v>1</v>
      </c>
      <c r="B88" s="165" t="s">
        <v>96</v>
      </c>
      <c r="C88" s="260"/>
      <c r="D88" s="260"/>
      <c r="E88" s="262"/>
      <c r="F88" s="23">
        <v>35</v>
      </c>
      <c r="G88" s="23">
        <v>0</v>
      </c>
      <c r="H88" s="23">
        <v>0</v>
      </c>
      <c r="I88" s="23">
        <v>35</v>
      </c>
      <c r="J88" s="23">
        <v>0</v>
      </c>
      <c r="K88" s="20"/>
    </row>
    <row r="89" spans="1:11" s="52" customFormat="1" ht="49.5" customHeight="1">
      <c r="A89" s="166">
        <v>2</v>
      </c>
      <c r="B89" s="167" t="s">
        <v>97</v>
      </c>
      <c r="C89" s="260"/>
      <c r="D89" s="260"/>
      <c r="E89" s="262"/>
      <c r="F89" s="136">
        <v>45</v>
      </c>
      <c r="G89" s="136">
        <v>0</v>
      </c>
      <c r="H89" s="136">
        <v>0</v>
      </c>
      <c r="I89" s="136">
        <v>45</v>
      </c>
      <c r="J89" s="136">
        <v>0</v>
      </c>
      <c r="K89" s="143"/>
    </row>
    <row r="90" spans="1:11" s="95" customFormat="1" ht="39" customHeight="1">
      <c r="A90" s="153">
        <v>3</v>
      </c>
      <c r="B90" s="165" t="s">
        <v>98</v>
      </c>
      <c r="C90" s="260"/>
      <c r="D90" s="260"/>
      <c r="E90" s="262"/>
      <c r="F90" s="23">
        <v>36</v>
      </c>
      <c r="G90" s="23">
        <v>0</v>
      </c>
      <c r="H90" s="23">
        <v>0</v>
      </c>
      <c r="I90" s="23">
        <v>36</v>
      </c>
      <c r="J90" s="23">
        <v>0</v>
      </c>
      <c r="K90" s="20"/>
    </row>
    <row r="91" spans="1:11" s="95" customFormat="1" ht="94.5" customHeight="1">
      <c r="A91" s="153">
        <v>4</v>
      </c>
      <c r="B91" s="165" t="s">
        <v>108</v>
      </c>
      <c r="C91" s="260"/>
      <c r="D91" s="260"/>
      <c r="E91" s="262"/>
      <c r="F91" s="23">
        <v>990</v>
      </c>
      <c r="G91" s="23">
        <v>0</v>
      </c>
      <c r="H91" s="23">
        <v>0</v>
      </c>
      <c r="I91" s="23">
        <v>0</v>
      </c>
      <c r="J91" s="23">
        <v>990</v>
      </c>
      <c r="K91" s="20"/>
    </row>
    <row r="92" spans="1:11" s="95" customFormat="1" ht="48.75" customHeight="1">
      <c r="A92" s="153">
        <v>5</v>
      </c>
      <c r="B92" s="165" t="s">
        <v>118</v>
      </c>
      <c r="C92" s="261"/>
      <c r="D92" s="261"/>
      <c r="E92" s="263"/>
      <c r="F92" s="23">
        <v>400</v>
      </c>
      <c r="G92" s="23">
        <v>0</v>
      </c>
      <c r="H92" s="23">
        <v>0</v>
      </c>
      <c r="I92" s="23">
        <v>0</v>
      </c>
      <c r="J92" s="23">
        <v>400</v>
      </c>
      <c r="K92" s="20"/>
    </row>
    <row r="93" spans="1:11" ht="35.25" customHeight="1">
      <c r="A93" s="134"/>
      <c r="B93" s="197" t="s">
        <v>75</v>
      </c>
      <c r="C93" s="198"/>
      <c r="D93" s="198"/>
      <c r="E93" s="198"/>
      <c r="F93" s="198"/>
      <c r="G93" s="198"/>
      <c r="H93" s="198"/>
      <c r="I93" s="198"/>
      <c r="J93" s="198"/>
      <c r="K93" s="199"/>
    </row>
    <row r="94" spans="1:11" ht="25.5" customHeight="1">
      <c r="A94" s="194" t="s">
        <v>0</v>
      </c>
      <c r="B94" s="206" t="s">
        <v>1</v>
      </c>
      <c r="C94" s="206" t="s">
        <v>2</v>
      </c>
      <c r="D94" s="206" t="s">
        <v>3</v>
      </c>
      <c r="E94" s="206" t="s">
        <v>4</v>
      </c>
      <c r="F94" s="206" t="s">
        <v>5</v>
      </c>
      <c r="G94" s="206"/>
      <c r="H94" s="206"/>
      <c r="I94" s="206"/>
      <c r="J94" s="206"/>
      <c r="K94" s="206" t="s">
        <v>6</v>
      </c>
    </row>
    <row r="95" spans="1:11" ht="25.5" customHeight="1">
      <c r="A95" s="200"/>
      <c r="B95" s="206"/>
      <c r="C95" s="206"/>
      <c r="D95" s="206"/>
      <c r="E95" s="206"/>
      <c r="F95" s="206" t="s">
        <v>7</v>
      </c>
      <c r="G95" s="206" t="s">
        <v>8</v>
      </c>
      <c r="H95" s="206"/>
      <c r="I95" s="206"/>
      <c r="J95" s="206"/>
      <c r="K95" s="206"/>
    </row>
    <row r="96" spans="1:11" ht="25.5" customHeight="1">
      <c r="A96" s="200"/>
      <c r="B96" s="206"/>
      <c r="C96" s="206"/>
      <c r="D96" s="206"/>
      <c r="E96" s="206"/>
      <c r="F96" s="206"/>
      <c r="G96" s="206" t="s">
        <v>123</v>
      </c>
      <c r="H96" s="206" t="s">
        <v>10</v>
      </c>
      <c r="I96" s="206" t="s">
        <v>11</v>
      </c>
      <c r="J96" s="206"/>
      <c r="K96" s="206"/>
    </row>
    <row r="97" spans="1:11" ht="37.5" customHeight="1">
      <c r="A97" s="200"/>
      <c r="B97" s="206"/>
      <c r="C97" s="206"/>
      <c r="D97" s="206"/>
      <c r="E97" s="206"/>
      <c r="F97" s="206"/>
      <c r="G97" s="206"/>
      <c r="H97" s="206"/>
      <c r="I97" s="1" t="s">
        <v>12</v>
      </c>
      <c r="J97" s="1" t="s">
        <v>13</v>
      </c>
      <c r="K97" s="206"/>
    </row>
    <row r="98" spans="1:11" ht="37.5" customHeight="1">
      <c r="A98" s="200"/>
      <c r="B98" s="47" t="s">
        <v>19</v>
      </c>
      <c r="C98" s="1"/>
      <c r="D98" s="1"/>
      <c r="E98" s="1"/>
      <c r="F98" s="32">
        <f>F99</f>
        <v>1380.9</v>
      </c>
      <c r="G98" s="32">
        <v>0</v>
      </c>
      <c r="H98" s="32">
        <v>0</v>
      </c>
      <c r="I98" s="32">
        <f>I99</f>
        <v>1380.9</v>
      </c>
      <c r="J98" s="32">
        <v>0</v>
      </c>
      <c r="K98" s="1"/>
    </row>
    <row r="99" spans="1:11" ht="42.75" customHeight="1">
      <c r="A99" s="201"/>
      <c r="B99" s="111" t="s">
        <v>66</v>
      </c>
      <c r="C99" s="47"/>
      <c r="D99" s="47"/>
      <c r="E99" s="10">
        <v>2019</v>
      </c>
      <c r="F99" s="13">
        <v>1380.9</v>
      </c>
      <c r="G99" s="118">
        <v>0</v>
      </c>
      <c r="H99" s="118">
        <v>0</v>
      </c>
      <c r="I99" s="13">
        <v>1380.9</v>
      </c>
      <c r="J99" s="118">
        <v>0</v>
      </c>
      <c r="K99" s="47"/>
    </row>
    <row r="100" spans="1:11" ht="30" customHeight="1">
      <c r="A100" s="30"/>
      <c r="B100" s="221" t="s">
        <v>76</v>
      </c>
      <c r="C100" s="203"/>
      <c r="D100" s="203"/>
      <c r="E100" s="203"/>
      <c r="F100" s="203"/>
      <c r="G100" s="203"/>
      <c r="H100" s="203"/>
      <c r="I100" s="203"/>
      <c r="J100" s="203"/>
      <c r="K100" s="204"/>
    </row>
    <row r="101" spans="1:11" ht="24" customHeight="1">
      <c r="A101" s="194" t="s">
        <v>0</v>
      </c>
      <c r="B101" s="206" t="s">
        <v>1</v>
      </c>
      <c r="C101" s="205" t="s">
        <v>2</v>
      </c>
      <c r="D101" s="205" t="s">
        <v>3</v>
      </c>
      <c r="E101" s="205" t="s">
        <v>4</v>
      </c>
      <c r="F101" s="206" t="s">
        <v>5</v>
      </c>
      <c r="G101" s="206"/>
      <c r="H101" s="206"/>
      <c r="I101" s="206"/>
      <c r="J101" s="206"/>
      <c r="K101" s="206" t="s">
        <v>6</v>
      </c>
    </row>
    <row r="102" spans="1:11" s="42" customFormat="1" ht="24" customHeight="1">
      <c r="A102" s="195"/>
      <c r="B102" s="206"/>
      <c r="C102" s="205"/>
      <c r="D102" s="205"/>
      <c r="E102" s="205"/>
      <c r="F102" s="206" t="s">
        <v>7</v>
      </c>
      <c r="G102" s="206" t="s">
        <v>8</v>
      </c>
      <c r="H102" s="206"/>
      <c r="I102" s="206"/>
      <c r="J102" s="206"/>
      <c r="K102" s="206"/>
    </row>
    <row r="103" spans="1:11" s="18" customFormat="1" ht="24" customHeight="1">
      <c r="A103" s="195"/>
      <c r="B103" s="206"/>
      <c r="C103" s="205"/>
      <c r="D103" s="205"/>
      <c r="E103" s="205"/>
      <c r="F103" s="206"/>
      <c r="G103" s="214" t="s">
        <v>123</v>
      </c>
      <c r="H103" s="205" t="s">
        <v>10</v>
      </c>
      <c r="I103" s="206" t="s">
        <v>11</v>
      </c>
      <c r="J103" s="206"/>
      <c r="K103" s="206"/>
    </row>
    <row r="104" spans="1:11" ht="71.25" customHeight="1">
      <c r="A104" s="195"/>
      <c r="B104" s="206"/>
      <c r="C104" s="205"/>
      <c r="D104" s="205"/>
      <c r="E104" s="205"/>
      <c r="F104" s="206"/>
      <c r="G104" s="215"/>
      <c r="H104" s="205"/>
      <c r="I104" s="1" t="s">
        <v>12</v>
      </c>
      <c r="J104" s="1" t="s">
        <v>13</v>
      </c>
      <c r="K104" s="206"/>
    </row>
    <row r="105" spans="1:11" ht="54.75" customHeight="1">
      <c r="A105" s="196"/>
      <c r="B105" s="61">
        <v>2</v>
      </c>
      <c r="C105" s="43">
        <v>3</v>
      </c>
      <c r="D105" s="43">
        <v>4</v>
      </c>
      <c r="E105" s="43">
        <v>5</v>
      </c>
      <c r="F105" s="43">
        <v>6</v>
      </c>
      <c r="G105" s="43">
        <v>7</v>
      </c>
      <c r="H105" s="43">
        <v>8</v>
      </c>
      <c r="I105" s="43">
        <v>9</v>
      </c>
      <c r="J105" s="43">
        <v>10</v>
      </c>
      <c r="K105" s="43">
        <v>11</v>
      </c>
    </row>
    <row r="106" spans="1:11" ht="19.5">
      <c r="A106" s="27"/>
      <c r="B106" s="104" t="s">
        <v>21</v>
      </c>
      <c r="C106" s="48"/>
      <c r="D106" s="48"/>
      <c r="E106" s="48"/>
      <c r="F106" s="49">
        <f>G106+H106+I106+J106</f>
        <v>6840.660000000001</v>
      </c>
      <c r="G106" s="49">
        <f>G107+G108+G109+G110</f>
        <v>4890.860000000001</v>
      </c>
      <c r="H106" s="49">
        <f>H109+H110</f>
        <v>32.5</v>
      </c>
      <c r="I106" s="49">
        <f>I107+I108+I109+I110+I111+I112+I113+I114+I115</f>
        <v>388.39</v>
      </c>
      <c r="J106" s="49">
        <f>J107+J108++J109+J110+J111+J112+J113+J114+J115</f>
        <v>1528.91</v>
      </c>
      <c r="K106" s="49"/>
    </row>
    <row r="107" spans="1:11" s="46" customFormat="1" ht="63">
      <c r="A107" s="102">
        <v>1</v>
      </c>
      <c r="B107" s="99" t="s">
        <v>59</v>
      </c>
      <c r="C107" s="103"/>
      <c r="D107" s="68"/>
      <c r="E107" s="216" t="s">
        <v>46</v>
      </c>
      <c r="F107" s="21">
        <v>4339.57</v>
      </c>
      <c r="G107" s="21">
        <v>3905.61</v>
      </c>
      <c r="H107" s="21">
        <v>0</v>
      </c>
      <c r="I107" s="21">
        <v>0</v>
      </c>
      <c r="J107" s="21">
        <v>433.96</v>
      </c>
      <c r="K107" s="93"/>
    </row>
    <row r="108" spans="1:11" ht="63">
      <c r="A108" s="78">
        <v>2</v>
      </c>
      <c r="B108" s="99" t="s">
        <v>60</v>
      </c>
      <c r="C108" s="103"/>
      <c r="D108" s="68"/>
      <c r="E108" s="217"/>
      <c r="F108" s="21">
        <v>1970.5</v>
      </c>
      <c r="G108" s="21">
        <v>985.25</v>
      </c>
      <c r="H108" s="21">
        <v>0</v>
      </c>
      <c r="I108" s="21">
        <v>0</v>
      </c>
      <c r="J108" s="21">
        <v>985.25</v>
      </c>
      <c r="K108" s="93"/>
    </row>
    <row r="109" spans="1:11" ht="18.75">
      <c r="A109" s="102">
        <v>3</v>
      </c>
      <c r="B109" s="105" t="s">
        <v>62</v>
      </c>
      <c r="C109" s="103"/>
      <c r="D109" s="68"/>
      <c r="E109" s="217"/>
      <c r="F109" s="21">
        <v>12.5</v>
      </c>
      <c r="G109" s="21">
        <v>0</v>
      </c>
      <c r="H109" s="21">
        <v>12.5</v>
      </c>
      <c r="I109" s="21">
        <v>0</v>
      </c>
      <c r="J109" s="21">
        <v>0</v>
      </c>
      <c r="K109" s="93"/>
    </row>
    <row r="110" spans="1:11" ht="36" customHeight="1">
      <c r="A110" s="129">
        <v>4</v>
      </c>
      <c r="B110" s="130" t="s">
        <v>61</v>
      </c>
      <c r="C110" s="131"/>
      <c r="D110" s="132"/>
      <c r="E110" s="217"/>
      <c r="F110" s="126">
        <v>20</v>
      </c>
      <c r="G110" s="126">
        <v>0</v>
      </c>
      <c r="H110" s="135">
        <v>20</v>
      </c>
      <c r="I110" s="126">
        <v>0</v>
      </c>
      <c r="J110" s="126">
        <v>0</v>
      </c>
      <c r="K110" s="133"/>
    </row>
    <row r="111" spans="1:11" ht="21.75" customHeight="1">
      <c r="A111" s="153">
        <v>5</v>
      </c>
      <c r="B111" s="168" t="s">
        <v>127</v>
      </c>
      <c r="C111" s="68"/>
      <c r="D111" s="68"/>
      <c r="E111" s="152"/>
      <c r="F111" s="21">
        <v>32</v>
      </c>
      <c r="G111" s="21">
        <v>0</v>
      </c>
      <c r="H111" s="21">
        <v>0</v>
      </c>
      <c r="I111" s="21">
        <v>32</v>
      </c>
      <c r="J111" s="21">
        <v>0</v>
      </c>
      <c r="K111" s="93"/>
    </row>
    <row r="112" spans="1:11" ht="54" customHeight="1">
      <c r="A112" s="153">
        <v>6</v>
      </c>
      <c r="B112" s="165" t="s">
        <v>122</v>
      </c>
      <c r="C112" s="68"/>
      <c r="D112" s="68"/>
      <c r="E112" s="152"/>
      <c r="F112" s="21">
        <v>290.39</v>
      </c>
      <c r="G112" s="21">
        <v>0</v>
      </c>
      <c r="H112" s="21">
        <v>0</v>
      </c>
      <c r="I112" s="21">
        <v>290.39</v>
      </c>
      <c r="J112" s="21">
        <v>0</v>
      </c>
      <c r="K112" s="93"/>
    </row>
    <row r="113" spans="1:11" ht="36" customHeight="1">
      <c r="A113" s="153">
        <v>7</v>
      </c>
      <c r="B113" s="169" t="s">
        <v>92</v>
      </c>
      <c r="C113" s="68"/>
      <c r="D113" s="68"/>
      <c r="E113" s="152"/>
      <c r="F113" s="21">
        <v>109.7</v>
      </c>
      <c r="G113" s="21">
        <v>0</v>
      </c>
      <c r="H113" s="21">
        <v>0</v>
      </c>
      <c r="I113" s="21">
        <v>0</v>
      </c>
      <c r="J113" s="21">
        <v>109.7</v>
      </c>
      <c r="K113" s="93"/>
    </row>
    <row r="114" spans="1:11" s="30" customFormat="1" ht="36.75" customHeight="1">
      <c r="A114" s="153">
        <v>8</v>
      </c>
      <c r="B114" s="165" t="s">
        <v>93</v>
      </c>
      <c r="C114" s="68"/>
      <c r="D114" s="68"/>
      <c r="E114" s="152"/>
      <c r="F114" s="21">
        <v>28</v>
      </c>
      <c r="G114" s="21">
        <v>0</v>
      </c>
      <c r="H114" s="21">
        <v>0</v>
      </c>
      <c r="I114" s="21">
        <v>28</v>
      </c>
      <c r="J114" s="21">
        <v>0</v>
      </c>
      <c r="K114" s="93"/>
    </row>
    <row r="115" spans="1:11" ht="36.75" customHeight="1">
      <c r="A115" s="153">
        <v>9</v>
      </c>
      <c r="B115" s="165" t="s">
        <v>124</v>
      </c>
      <c r="C115" s="68"/>
      <c r="D115" s="68"/>
      <c r="E115" s="152"/>
      <c r="F115" s="21">
        <v>38</v>
      </c>
      <c r="G115" s="21">
        <v>0</v>
      </c>
      <c r="H115" s="21">
        <v>0</v>
      </c>
      <c r="I115" s="21">
        <v>38</v>
      </c>
      <c r="J115" s="21">
        <v>0</v>
      </c>
      <c r="K115" s="156"/>
    </row>
    <row r="116" spans="1:11" ht="20.25">
      <c r="A116" s="134"/>
      <c r="B116" s="250" t="s">
        <v>77</v>
      </c>
      <c r="C116" s="251"/>
      <c r="D116" s="251"/>
      <c r="E116" s="251"/>
      <c r="F116" s="251"/>
      <c r="G116" s="251"/>
      <c r="H116" s="251"/>
      <c r="I116" s="251"/>
      <c r="J116" s="251"/>
      <c r="K116" s="252"/>
    </row>
    <row r="117" spans="1:11" ht="15.75">
      <c r="A117" s="194" t="s">
        <v>0</v>
      </c>
      <c r="B117" s="206" t="s">
        <v>1</v>
      </c>
      <c r="C117" s="205" t="s">
        <v>2</v>
      </c>
      <c r="D117" s="205" t="s">
        <v>3</v>
      </c>
      <c r="E117" s="205" t="s">
        <v>4</v>
      </c>
      <c r="F117" s="206" t="s">
        <v>5</v>
      </c>
      <c r="G117" s="206"/>
      <c r="H117" s="206"/>
      <c r="I117" s="206"/>
      <c r="J117" s="206"/>
      <c r="K117" s="206" t="s">
        <v>6</v>
      </c>
    </row>
    <row r="118" spans="1:11" ht="15.75" customHeight="1">
      <c r="A118" s="195"/>
      <c r="B118" s="206"/>
      <c r="C118" s="205"/>
      <c r="D118" s="205"/>
      <c r="E118" s="205"/>
      <c r="F118" s="206" t="s">
        <v>7</v>
      </c>
      <c r="G118" s="206" t="s">
        <v>8</v>
      </c>
      <c r="H118" s="206"/>
      <c r="I118" s="206"/>
      <c r="J118" s="206"/>
      <c r="K118" s="206"/>
    </row>
    <row r="119" spans="1:11" ht="15.75">
      <c r="A119" s="195"/>
      <c r="B119" s="206"/>
      <c r="C119" s="205"/>
      <c r="D119" s="205"/>
      <c r="E119" s="205"/>
      <c r="F119" s="206"/>
      <c r="G119" s="214" t="s">
        <v>123</v>
      </c>
      <c r="H119" s="205" t="s">
        <v>10</v>
      </c>
      <c r="I119" s="206" t="s">
        <v>11</v>
      </c>
      <c r="J119" s="206"/>
      <c r="K119" s="206"/>
    </row>
    <row r="120" spans="1:11" ht="51" customHeight="1">
      <c r="A120" s="195"/>
      <c r="B120" s="206"/>
      <c r="C120" s="205"/>
      <c r="D120" s="205"/>
      <c r="E120" s="205"/>
      <c r="F120" s="206"/>
      <c r="G120" s="215"/>
      <c r="H120" s="205"/>
      <c r="I120" s="1" t="s">
        <v>12</v>
      </c>
      <c r="J120" s="1" t="s">
        <v>13</v>
      </c>
      <c r="K120" s="206"/>
    </row>
    <row r="121" spans="1:11" ht="15.75">
      <c r="A121" s="196"/>
      <c r="B121" s="61">
        <v>2</v>
      </c>
      <c r="C121" s="43">
        <v>3</v>
      </c>
      <c r="D121" s="43">
        <v>4</v>
      </c>
      <c r="E121" s="43">
        <v>5</v>
      </c>
      <c r="F121" s="43">
        <v>6</v>
      </c>
      <c r="G121" s="43">
        <v>7</v>
      </c>
      <c r="H121" s="43">
        <v>8</v>
      </c>
      <c r="I121" s="43">
        <v>9</v>
      </c>
      <c r="J121" s="43">
        <v>10</v>
      </c>
      <c r="K121" s="43">
        <v>11</v>
      </c>
    </row>
    <row r="122" spans="1:11" ht="19.5">
      <c r="A122" s="27"/>
      <c r="B122" s="60" t="s">
        <v>21</v>
      </c>
      <c r="C122" s="48"/>
      <c r="D122" s="48"/>
      <c r="E122" s="48"/>
      <c r="F122" s="109">
        <f>F123+F124+F125+F126+F127+F128+F129+F130+F131+F132+F133+F134+F135+F136+F137</f>
        <v>25249.175</v>
      </c>
      <c r="G122" s="109">
        <f>G123+G124</f>
        <v>19157.64</v>
      </c>
      <c r="H122" s="109">
        <v>0</v>
      </c>
      <c r="I122" s="109">
        <f>I123+I124+I125++I126+I127+I128+I129+I130+I131+I132+I133+I134+I135+I136+I137</f>
        <v>2603.63</v>
      </c>
      <c r="J122" s="109">
        <f>J129+J130+J131+J132+J133+J134+J135+J136+J137</f>
        <v>3487.91</v>
      </c>
      <c r="K122" s="48"/>
    </row>
    <row r="123" spans="1:11" ht="33">
      <c r="A123" s="27">
        <v>1</v>
      </c>
      <c r="B123" s="107" t="s">
        <v>64</v>
      </c>
      <c r="C123" s="48"/>
      <c r="D123" s="48"/>
      <c r="E123" s="83">
        <v>2019</v>
      </c>
      <c r="F123" s="110">
        <f>G123+H123+I123+J123</f>
        <v>10010.380000000001</v>
      </c>
      <c r="G123" s="110">
        <v>9009.34</v>
      </c>
      <c r="H123" s="110">
        <v>0</v>
      </c>
      <c r="I123" s="110">
        <v>1001.04</v>
      </c>
      <c r="J123" s="110">
        <v>0</v>
      </c>
      <c r="K123" s="48"/>
    </row>
    <row r="124" spans="1:11" s="46" customFormat="1" ht="54" customHeight="1">
      <c r="A124" s="144">
        <v>2</v>
      </c>
      <c r="B124" s="123" t="s">
        <v>63</v>
      </c>
      <c r="C124" s="124"/>
      <c r="D124" s="124"/>
      <c r="E124" s="125">
        <v>2019</v>
      </c>
      <c r="F124" s="126">
        <v>11275.885</v>
      </c>
      <c r="G124" s="126">
        <v>10148.3</v>
      </c>
      <c r="H124" s="126">
        <v>0</v>
      </c>
      <c r="I124" s="126">
        <v>1127.59</v>
      </c>
      <c r="J124" s="126">
        <v>0</v>
      </c>
      <c r="K124" s="127"/>
    </row>
    <row r="125" spans="1:11" s="46" customFormat="1" ht="27.75" customHeight="1">
      <c r="A125" s="144">
        <v>3</v>
      </c>
      <c r="B125" s="168" t="s">
        <v>88</v>
      </c>
      <c r="C125" s="124"/>
      <c r="D125" s="124"/>
      <c r="E125" s="125">
        <v>2019</v>
      </c>
      <c r="F125" s="126">
        <v>70</v>
      </c>
      <c r="G125" s="126">
        <v>0</v>
      </c>
      <c r="H125" s="126">
        <v>0</v>
      </c>
      <c r="I125" s="126">
        <v>70</v>
      </c>
      <c r="J125" s="126">
        <v>0</v>
      </c>
      <c r="K125" s="127"/>
    </row>
    <row r="126" spans="1:11" s="46" customFormat="1" ht="36.75" customHeight="1">
      <c r="A126" s="144">
        <v>4</v>
      </c>
      <c r="B126" s="170" t="s">
        <v>89</v>
      </c>
      <c r="C126" s="124"/>
      <c r="D126" s="124"/>
      <c r="E126" s="125">
        <v>2019</v>
      </c>
      <c r="F126" s="126">
        <v>84</v>
      </c>
      <c r="G126" s="126">
        <v>0</v>
      </c>
      <c r="H126" s="126">
        <v>0</v>
      </c>
      <c r="I126" s="126">
        <v>84</v>
      </c>
      <c r="J126" s="126">
        <v>0</v>
      </c>
      <c r="K126" s="127"/>
    </row>
    <row r="127" spans="1:11" s="46" customFormat="1" ht="54" customHeight="1">
      <c r="A127" s="144">
        <v>5</v>
      </c>
      <c r="B127" s="165" t="s">
        <v>90</v>
      </c>
      <c r="C127" s="124"/>
      <c r="D127" s="124"/>
      <c r="E127" s="125">
        <v>2019</v>
      </c>
      <c r="F127" s="126">
        <v>21</v>
      </c>
      <c r="G127" s="126">
        <v>0</v>
      </c>
      <c r="H127" s="126">
        <v>0</v>
      </c>
      <c r="I127" s="126">
        <v>21</v>
      </c>
      <c r="J127" s="126">
        <v>0</v>
      </c>
      <c r="K127" s="127"/>
    </row>
    <row r="128" spans="1:11" s="46" customFormat="1" ht="54" customHeight="1">
      <c r="A128" s="144">
        <v>6</v>
      </c>
      <c r="B128" s="168" t="s">
        <v>91</v>
      </c>
      <c r="C128" s="124"/>
      <c r="D128" s="124"/>
      <c r="E128" s="125">
        <v>2019</v>
      </c>
      <c r="F128" s="126">
        <v>300</v>
      </c>
      <c r="G128" s="126">
        <v>0</v>
      </c>
      <c r="H128" s="126">
        <v>0</v>
      </c>
      <c r="I128" s="126">
        <v>300</v>
      </c>
      <c r="J128" s="126">
        <v>0</v>
      </c>
      <c r="K128" s="127"/>
    </row>
    <row r="129" spans="1:11" s="128" customFormat="1" ht="54" customHeight="1">
      <c r="A129" s="171">
        <v>7</v>
      </c>
      <c r="B129" s="165" t="s">
        <v>99</v>
      </c>
      <c r="C129" s="172"/>
      <c r="D129" s="172"/>
      <c r="E129" s="153">
        <v>2019</v>
      </c>
      <c r="F129" s="21">
        <v>300</v>
      </c>
      <c r="G129" s="21">
        <v>0</v>
      </c>
      <c r="H129" s="21">
        <v>0</v>
      </c>
      <c r="I129" s="21">
        <v>0</v>
      </c>
      <c r="J129" s="21">
        <v>300</v>
      </c>
      <c r="K129" s="94"/>
    </row>
    <row r="130" spans="1:11" s="128" customFormat="1" ht="54" customHeight="1">
      <c r="A130" s="171">
        <v>8</v>
      </c>
      <c r="B130" s="165" t="s">
        <v>100</v>
      </c>
      <c r="C130" s="172"/>
      <c r="D130" s="172"/>
      <c r="E130" s="153">
        <v>2019</v>
      </c>
      <c r="F130" s="21">
        <v>700</v>
      </c>
      <c r="G130" s="21">
        <v>0</v>
      </c>
      <c r="H130" s="21">
        <v>0</v>
      </c>
      <c r="I130" s="21">
        <v>0</v>
      </c>
      <c r="J130" s="21">
        <v>700</v>
      </c>
      <c r="K130" s="94"/>
    </row>
    <row r="131" spans="1:11" s="128" customFormat="1" ht="54" customHeight="1">
      <c r="A131" s="171">
        <v>9</v>
      </c>
      <c r="B131" s="165" t="s">
        <v>101</v>
      </c>
      <c r="C131" s="172"/>
      <c r="D131" s="172"/>
      <c r="E131" s="153">
        <v>2019</v>
      </c>
      <c r="F131" s="21">
        <v>146</v>
      </c>
      <c r="G131" s="21">
        <v>0</v>
      </c>
      <c r="H131" s="21">
        <v>0</v>
      </c>
      <c r="I131" s="21">
        <v>0</v>
      </c>
      <c r="J131" s="21">
        <v>146</v>
      </c>
      <c r="K131" s="94"/>
    </row>
    <row r="132" spans="1:11" s="128" customFormat="1" ht="54" customHeight="1">
      <c r="A132" s="171">
        <v>10</v>
      </c>
      <c r="B132" s="165" t="s">
        <v>102</v>
      </c>
      <c r="C132" s="172"/>
      <c r="D132" s="172"/>
      <c r="E132" s="153">
        <v>2019</v>
      </c>
      <c r="F132" s="21">
        <v>500</v>
      </c>
      <c r="G132" s="21">
        <v>0</v>
      </c>
      <c r="H132" s="21">
        <v>0</v>
      </c>
      <c r="I132" s="21">
        <v>0</v>
      </c>
      <c r="J132" s="21">
        <v>500</v>
      </c>
      <c r="K132" s="94"/>
    </row>
    <row r="133" spans="1:11" s="128" customFormat="1" ht="40.5" customHeight="1">
      <c r="A133" s="153">
        <v>11</v>
      </c>
      <c r="B133" s="173" t="s">
        <v>103</v>
      </c>
      <c r="C133" s="172"/>
      <c r="D133" s="172"/>
      <c r="E133" s="153">
        <v>2019</v>
      </c>
      <c r="F133" s="21">
        <v>327</v>
      </c>
      <c r="G133" s="21">
        <v>0</v>
      </c>
      <c r="H133" s="21">
        <v>0</v>
      </c>
      <c r="I133" s="21">
        <v>0</v>
      </c>
      <c r="J133" s="21">
        <v>327</v>
      </c>
      <c r="K133" s="94"/>
    </row>
    <row r="134" spans="1:11" s="128" customFormat="1" ht="54" customHeight="1">
      <c r="A134" s="171">
        <v>12</v>
      </c>
      <c r="B134" s="165" t="s">
        <v>104</v>
      </c>
      <c r="C134" s="172"/>
      <c r="D134" s="172"/>
      <c r="E134" s="153">
        <v>2019</v>
      </c>
      <c r="F134" s="21">
        <v>28.63</v>
      </c>
      <c r="G134" s="21">
        <v>0</v>
      </c>
      <c r="H134" s="21">
        <v>0</v>
      </c>
      <c r="I134" s="21">
        <v>0</v>
      </c>
      <c r="J134" s="21">
        <v>28.63</v>
      </c>
      <c r="K134" s="94"/>
    </row>
    <row r="135" spans="1:11" s="128" customFormat="1" ht="54" customHeight="1">
      <c r="A135" s="171">
        <v>13</v>
      </c>
      <c r="B135" s="165" t="s">
        <v>105</v>
      </c>
      <c r="C135" s="172"/>
      <c r="D135" s="172"/>
      <c r="E135" s="153">
        <v>2019</v>
      </c>
      <c r="F135" s="21">
        <v>73.68</v>
      </c>
      <c r="G135" s="21">
        <v>0</v>
      </c>
      <c r="H135" s="21">
        <v>0</v>
      </c>
      <c r="I135" s="21">
        <v>0</v>
      </c>
      <c r="J135" s="21">
        <v>73.68</v>
      </c>
      <c r="K135" s="94"/>
    </row>
    <row r="136" spans="1:11" s="128" customFormat="1" ht="54" customHeight="1">
      <c r="A136" s="171">
        <v>14</v>
      </c>
      <c r="B136" s="165" t="s">
        <v>106</v>
      </c>
      <c r="C136" s="172"/>
      <c r="D136" s="172"/>
      <c r="E136" s="153">
        <v>2019</v>
      </c>
      <c r="F136" s="21">
        <v>38</v>
      </c>
      <c r="G136" s="21">
        <v>0</v>
      </c>
      <c r="H136" s="21">
        <v>0</v>
      </c>
      <c r="I136" s="21">
        <v>0</v>
      </c>
      <c r="J136" s="21">
        <v>38</v>
      </c>
      <c r="K136" s="94"/>
    </row>
    <row r="137" spans="1:11" s="128" customFormat="1" ht="54" customHeight="1">
      <c r="A137" s="171">
        <v>15</v>
      </c>
      <c r="B137" s="165" t="s">
        <v>128</v>
      </c>
      <c r="C137" s="172"/>
      <c r="D137" s="172"/>
      <c r="E137" s="153">
        <v>2019</v>
      </c>
      <c r="F137" s="21">
        <v>1374.6</v>
      </c>
      <c r="G137" s="21">
        <v>0</v>
      </c>
      <c r="H137" s="21">
        <v>0</v>
      </c>
      <c r="I137" s="21">
        <v>0</v>
      </c>
      <c r="J137" s="21">
        <f>F137</f>
        <v>1374.6</v>
      </c>
      <c r="K137" s="94"/>
    </row>
    <row r="138" spans="1:11" ht="20.25">
      <c r="A138" s="174"/>
      <c r="B138" s="256" t="s">
        <v>78</v>
      </c>
      <c r="C138" s="257"/>
      <c r="D138" s="257"/>
      <c r="E138" s="257"/>
      <c r="F138" s="257"/>
      <c r="G138" s="257"/>
      <c r="H138" s="257"/>
      <c r="I138" s="257"/>
      <c r="J138" s="257"/>
      <c r="K138" s="258"/>
    </row>
    <row r="139" spans="1:11" ht="15.75">
      <c r="A139" s="253" t="s">
        <v>0</v>
      </c>
      <c r="B139" s="207" t="s">
        <v>1</v>
      </c>
      <c r="C139" s="213" t="s">
        <v>2</v>
      </c>
      <c r="D139" s="213" t="s">
        <v>3</v>
      </c>
      <c r="E139" s="213" t="s">
        <v>4</v>
      </c>
      <c r="F139" s="207" t="s">
        <v>5</v>
      </c>
      <c r="G139" s="207"/>
      <c r="H139" s="207"/>
      <c r="I139" s="207"/>
      <c r="J139" s="207"/>
      <c r="K139" s="207" t="s">
        <v>6</v>
      </c>
    </row>
    <row r="140" spans="1:11" ht="15.75" customHeight="1">
      <c r="A140" s="254"/>
      <c r="B140" s="207"/>
      <c r="C140" s="213"/>
      <c r="D140" s="213"/>
      <c r="E140" s="213"/>
      <c r="F140" s="207" t="s">
        <v>7</v>
      </c>
      <c r="G140" s="207" t="s">
        <v>8</v>
      </c>
      <c r="H140" s="207"/>
      <c r="I140" s="207"/>
      <c r="J140" s="207"/>
      <c r="K140" s="207"/>
    </row>
    <row r="141" spans="1:11" ht="15.75">
      <c r="A141" s="254"/>
      <c r="B141" s="207"/>
      <c r="C141" s="213"/>
      <c r="D141" s="213"/>
      <c r="E141" s="213"/>
      <c r="F141" s="207"/>
      <c r="G141" s="213" t="s">
        <v>9</v>
      </c>
      <c r="H141" s="213" t="s">
        <v>10</v>
      </c>
      <c r="I141" s="207" t="s">
        <v>11</v>
      </c>
      <c r="J141" s="207"/>
      <c r="K141" s="207"/>
    </row>
    <row r="142" spans="1:11" ht="51" customHeight="1">
      <c r="A142" s="254"/>
      <c r="B142" s="207"/>
      <c r="C142" s="213"/>
      <c r="D142" s="213"/>
      <c r="E142" s="213"/>
      <c r="F142" s="207"/>
      <c r="G142" s="213"/>
      <c r="H142" s="213"/>
      <c r="I142" s="155" t="s">
        <v>12</v>
      </c>
      <c r="J142" s="155" t="s">
        <v>13</v>
      </c>
      <c r="K142" s="207"/>
    </row>
    <row r="143" spans="1:11" ht="15.75">
      <c r="A143" s="255"/>
      <c r="B143" s="175">
        <v>2</v>
      </c>
      <c r="C143" s="176">
        <v>3</v>
      </c>
      <c r="D143" s="176">
        <v>4</v>
      </c>
      <c r="E143" s="176">
        <v>5</v>
      </c>
      <c r="F143" s="176">
        <v>6</v>
      </c>
      <c r="G143" s="176">
        <v>7</v>
      </c>
      <c r="H143" s="176">
        <v>8</v>
      </c>
      <c r="I143" s="176">
        <v>9</v>
      </c>
      <c r="J143" s="176">
        <v>10</v>
      </c>
      <c r="K143" s="176">
        <v>11</v>
      </c>
    </row>
    <row r="144" spans="1:11" ht="19.5">
      <c r="A144" s="177"/>
      <c r="B144" s="178" t="s">
        <v>21</v>
      </c>
      <c r="C144" s="179"/>
      <c r="D144" s="179"/>
      <c r="E144" s="179"/>
      <c r="F144" s="180">
        <v>600</v>
      </c>
      <c r="G144" s="180"/>
      <c r="H144" s="180"/>
      <c r="I144" s="180"/>
      <c r="J144" s="180">
        <f>J145</f>
        <v>600</v>
      </c>
      <c r="K144" s="181"/>
    </row>
    <row r="145" spans="1:11" s="46" customFormat="1" ht="18.75">
      <c r="A145" s="182">
        <v>1</v>
      </c>
      <c r="B145" s="183" t="s">
        <v>65</v>
      </c>
      <c r="C145" s="95"/>
      <c r="D145" s="95"/>
      <c r="E145" s="95">
        <v>2019</v>
      </c>
      <c r="F145" s="184">
        <v>600</v>
      </c>
      <c r="G145" s="95"/>
      <c r="H145" s="95"/>
      <c r="I145" s="184"/>
      <c r="J145" s="184">
        <f>F145</f>
        <v>600</v>
      </c>
      <c r="K145" s="95"/>
    </row>
    <row r="146" spans="1:11" s="12" customFormat="1" ht="32.25" customHeight="1">
      <c r="A146" s="44"/>
      <c r="B146" s="264" t="s">
        <v>79</v>
      </c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1:11" ht="15.75">
      <c r="A147" s="194" t="s">
        <v>0</v>
      </c>
      <c r="B147" s="206" t="s">
        <v>1</v>
      </c>
      <c r="C147" s="205" t="s">
        <v>2</v>
      </c>
      <c r="D147" s="205" t="s">
        <v>3</v>
      </c>
      <c r="E147" s="205" t="s">
        <v>4</v>
      </c>
      <c r="F147" s="206" t="s">
        <v>5</v>
      </c>
      <c r="G147" s="206"/>
      <c r="H147" s="206"/>
      <c r="I147" s="206"/>
      <c r="J147" s="206"/>
      <c r="K147" s="206" t="s">
        <v>6</v>
      </c>
    </row>
    <row r="148" spans="1:11" ht="15.75" customHeight="1">
      <c r="A148" s="195"/>
      <c r="B148" s="206"/>
      <c r="C148" s="205"/>
      <c r="D148" s="205"/>
      <c r="E148" s="205"/>
      <c r="F148" s="206" t="s">
        <v>7</v>
      </c>
      <c r="G148" s="206" t="s">
        <v>8</v>
      </c>
      <c r="H148" s="206"/>
      <c r="I148" s="206"/>
      <c r="J148" s="206"/>
      <c r="K148" s="206"/>
    </row>
    <row r="149" spans="1:11" ht="15.75">
      <c r="A149" s="195"/>
      <c r="B149" s="206"/>
      <c r="C149" s="205"/>
      <c r="D149" s="205"/>
      <c r="E149" s="205"/>
      <c r="F149" s="206"/>
      <c r="G149" s="205" t="s">
        <v>9</v>
      </c>
      <c r="H149" s="205" t="s">
        <v>10</v>
      </c>
      <c r="I149" s="206" t="s">
        <v>11</v>
      </c>
      <c r="J149" s="206"/>
      <c r="K149" s="206"/>
    </row>
    <row r="150" spans="1:11" ht="31.5">
      <c r="A150" s="195"/>
      <c r="B150" s="206"/>
      <c r="C150" s="205"/>
      <c r="D150" s="205"/>
      <c r="E150" s="205"/>
      <c r="F150" s="206"/>
      <c r="G150" s="205"/>
      <c r="H150" s="205"/>
      <c r="I150" s="1" t="s">
        <v>12</v>
      </c>
      <c r="J150" s="1" t="s">
        <v>13</v>
      </c>
      <c r="K150" s="206"/>
    </row>
    <row r="151" spans="1:11" ht="15.75">
      <c r="A151" s="196"/>
      <c r="B151" s="61">
        <v>2</v>
      </c>
      <c r="C151" s="43">
        <v>3</v>
      </c>
      <c r="D151" s="43">
        <v>4</v>
      </c>
      <c r="E151" s="43">
        <v>5</v>
      </c>
      <c r="F151" s="43">
        <v>6</v>
      </c>
      <c r="G151" s="43">
        <v>7</v>
      </c>
      <c r="H151" s="43">
        <v>8</v>
      </c>
      <c r="I151" s="43">
        <v>9</v>
      </c>
      <c r="J151" s="43">
        <v>10</v>
      </c>
      <c r="K151" s="43">
        <v>11</v>
      </c>
    </row>
    <row r="152" spans="1:11" ht="19.5">
      <c r="A152" s="27"/>
      <c r="B152" s="60" t="s">
        <v>21</v>
      </c>
      <c r="C152" s="48"/>
      <c r="D152" s="48"/>
      <c r="E152" s="48"/>
      <c r="F152" s="49"/>
      <c r="G152" s="49"/>
      <c r="H152" s="49"/>
      <c r="I152" s="49"/>
      <c r="J152" s="49"/>
      <c r="K152" s="48"/>
    </row>
    <row r="153" spans="1:11" ht="18.75">
      <c r="A153" s="83">
        <v>1</v>
      </c>
      <c r="B153" s="65"/>
      <c r="C153" s="44"/>
      <c r="D153" s="44"/>
      <c r="E153" s="44"/>
      <c r="F153" s="63"/>
      <c r="G153" s="44"/>
      <c r="H153" s="63"/>
      <c r="I153" s="44"/>
      <c r="J153" s="64"/>
      <c r="K153" s="44"/>
    </row>
    <row r="154" spans="1:11" s="12" customFormat="1" ht="15.75">
      <c r="A154" s="44"/>
      <c r="B154" s="7"/>
      <c r="C154" s="3"/>
      <c r="D154" s="3"/>
      <c r="E154" s="3"/>
      <c r="F154" s="4"/>
      <c r="G154" s="3"/>
      <c r="H154" s="3"/>
      <c r="I154" s="3"/>
      <c r="J154" s="3"/>
      <c r="K154" s="3"/>
    </row>
  </sheetData>
  <sheetProtection/>
  <mergeCells count="117">
    <mergeCell ref="C87:C92"/>
    <mergeCell ref="D87:D92"/>
    <mergeCell ref="E87:E92"/>
    <mergeCell ref="A147:A151"/>
    <mergeCell ref="B146:K146"/>
    <mergeCell ref="A101:A105"/>
    <mergeCell ref="K94:K97"/>
    <mergeCell ref="E101:E104"/>
    <mergeCell ref="F101:J101"/>
    <mergeCell ref="I103:J103"/>
    <mergeCell ref="A139:A143"/>
    <mergeCell ref="B138:K138"/>
    <mergeCell ref="G103:G104"/>
    <mergeCell ref="G31:G32"/>
    <mergeCell ref="H31:H32"/>
    <mergeCell ref="G96:G97"/>
    <mergeCell ref="I96:J96"/>
    <mergeCell ref="F94:J94"/>
    <mergeCell ref="C81:C82"/>
    <mergeCell ref="E81:E82"/>
    <mergeCell ref="F29:J29"/>
    <mergeCell ref="F95:F97"/>
    <mergeCell ref="G95:J95"/>
    <mergeCell ref="C68:C75"/>
    <mergeCell ref="D68:D75"/>
    <mergeCell ref="C117:C120"/>
    <mergeCell ref="D117:D120"/>
    <mergeCell ref="B116:K116"/>
    <mergeCell ref="B117:B120"/>
    <mergeCell ref="E68:E75"/>
    <mergeCell ref="D81:D82"/>
    <mergeCell ref="E83:E86"/>
    <mergeCell ref="C83:C86"/>
    <mergeCell ref="D83:D86"/>
    <mergeCell ref="E76:E80"/>
    <mergeCell ref="C76:C80"/>
    <mergeCell ref="D76:D80"/>
    <mergeCell ref="E59:E61"/>
    <mergeCell ref="A11:K11"/>
    <mergeCell ref="C62:C65"/>
    <mergeCell ref="D62:D65"/>
    <mergeCell ref="E62:E65"/>
    <mergeCell ref="I31:J31"/>
    <mergeCell ref="B29:B32"/>
    <mergeCell ref="C29:C32"/>
    <mergeCell ref="A29:A33"/>
    <mergeCell ref="K29:K32"/>
    <mergeCell ref="D29:D32"/>
    <mergeCell ref="E29:E32"/>
    <mergeCell ref="E49:E53"/>
    <mergeCell ref="G5:J5"/>
    <mergeCell ref="G6:G7"/>
    <mergeCell ref="H6:H7"/>
    <mergeCell ref="I6:J6"/>
    <mergeCell ref="E37:E39"/>
    <mergeCell ref="F30:F32"/>
    <mergeCell ref="G30:J30"/>
    <mergeCell ref="C4:C7"/>
    <mergeCell ref="D4:D7"/>
    <mergeCell ref="H96:H97"/>
    <mergeCell ref="A2:K2"/>
    <mergeCell ref="A10:K10"/>
    <mergeCell ref="K4:K7"/>
    <mergeCell ref="F5:F7"/>
    <mergeCell ref="A4:A7"/>
    <mergeCell ref="B4:B7"/>
    <mergeCell ref="E4:E7"/>
    <mergeCell ref="F4:J4"/>
    <mergeCell ref="K117:K120"/>
    <mergeCell ref="F118:F120"/>
    <mergeCell ref="G118:J118"/>
    <mergeCell ref="D101:D104"/>
    <mergeCell ref="E94:E97"/>
    <mergeCell ref="E117:E120"/>
    <mergeCell ref="B100:K100"/>
    <mergeCell ref="H103:H104"/>
    <mergeCell ref="K101:K104"/>
    <mergeCell ref="G148:J148"/>
    <mergeCell ref="C139:C142"/>
    <mergeCell ref="D139:D142"/>
    <mergeCell ref="B147:B150"/>
    <mergeCell ref="C147:C150"/>
    <mergeCell ref="F102:F104"/>
    <mergeCell ref="G119:G120"/>
    <mergeCell ref="F117:J117"/>
    <mergeCell ref="E107:E110"/>
    <mergeCell ref="H119:H120"/>
    <mergeCell ref="G141:G142"/>
    <mergeCell ref="B139:B142"/>
    <mergeCell ref="B94:B97"/>
    <mergeCell ref="K139:K142"/>
    <mergeCell ref="F140:F142"/>
    <mergeCell ref="G140:J140"/>
    <mergeCell ref="C94:C97"/>
    <mergeCell ref="D94:D97"/>
    <mergeCell ref="I119:J119"/>
    <mergeCell ref="G102:J102"/>
    <mergeCell ref="C101:C104"/>
    <mergeCell ref="H1:K1"/>
    <mergeCell ref="K147:K150"/>
    <mergeCell ref="A28:K28"/>
    <mergeCell ref="G149:G150"/>
    <mergeCell ref="H141:H142"/>
    <mergeCell ref="F147:J147"/>
    <mergeCell ref="F139:J139"/>
    <mergeCell ref="D147:D150"/>
    <mergeCell ref="E139:E142"/>
    <mergeCell ref="A117:A121"/>
    <mergeCell ref="B93:K93"/>
    <mergeCell ref="A94:A99"/>
    <mergeCell ref="B67:K67"/>
    <mergeCell ref="E147:E150"/>
    <mergeCell ref="H149:H150"/>
    <mergeCell ref="I149:J149"/>
    <mergeCell ref="I141:J141"/>
    <mergeCell ref="F148:F150"/>
    <mergeCell ref="B101:B104"/>
  </mergeCells>
  <printOptions/>
  <pageMargins left="0" right="0" top="0.3937007874015748" bottom="0.3937007874015748" header="0" footer="0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Marina_Rada</cp:lastModifiedBy>
  <cp:lastPrinted>2018-11-09T12:47:20Z</cp:lastPrinted>
  <dcterms:created xsi:type="dcterms:W3CDTF">2016-10-21T11:07:22Z</dcterms:created>
  <dcterms:modified xsi:type="dcterms:W3CDTF">2019-02-11T07:15:08Z</dcterms:modified>
  <cp:category/>
  <cp:version/>
  <cp:contentType/>
  <cp:contentStatus/>
</cp:coreProperties>
</file>