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ограма Благоустрою" sheetId="1" r:id="rId1"/>
    <sheet name="6011" sheetId="2" state="hidden" r:id="rId2"/>
    <sheet name="6020" sheetId="3" state="hidden" r:id="rId3"/>
    <sheet name="Лист2" sheetId="4" state="hidden" r:id="rId4"/>
    <sheet name="6030 коригування" sheetId="5" state="hidden" r:id="rId5"/>
  </sheets>
  <definedNames>
    <definedName name="_xlnm.Print_Titles" localSheetId="1">'6011'!$3:$7</definedName>
    <definedName name="_xlnm.Print_Titles" localSheetId="2">'6020'!$3:$7</definedName>
    <definedName name="_xlnm.Print_Titles" localSheetId="4">'6030 коригування'!$3:$7</definedName>
    <definedName name="_xlnm.Print_Titles" localSheetId="0">'Програма Благоустрою'!$5:$9</definedName>
    <definedName name="_xlnm.Print_Area" localSheetId="1">'6011'!$A$1:$K$39</definedName>
    <definedName name="_xlnm.Print_Area" localSheetId="2">'6020'!$A$1:$K$16</definedName>
    <definedName name="_xlnm.Print_Area" localSheetId="4">'6030 коригування'!$A$1:$K$48</definedName>
    <definedName name="_xlnm.Print_Area" localSheetId="0">'Програма Благоустрою'!$A$2:$K$49</definedName>
  </definedNames>
  <calcPr fullCalcOnLoad="1" refMode="R1C1"/>
</workbook>
</file>

<file path=xl/sharedStrings.xml><?xml version="1.0" encoding="utf-8"?>
<sst xmlns="http://schemas.openxmlformats.org/spreadsheetml/2006/main" count="272" uniqueCount="157">
  <si>
    <t>№ з/п</t>
  </si>
  <si>
    <t>Зміст заходу</t>
  </si>
  <si>
    <t>КФК</t>
  </si>
  <si>
    <t>КЕКВ</t>
  </si>
  <si>
    <t xml:space="preserve">Термін виконання </t>
  </si>
  <si>
    <t>Фінансове забезпечення (тис.грн.)</t>
  </si>
  <si>
    <t>Підстава</t>
  </si>
  <si>
    <t>Всього</t>
  </si>
  <si>
    <t>в тому числі</t>
  </si>
  <si>
    <t>Обласний бюджет</t>
  </si>
  <si>
    <t>Районний бюджет</t>
  </si>
  <si>
    <t>Міський бюджет</t>
  </si>
  <si>
    <t>Загальний фонд</t>
  </si>
  <si>
    <t>Спеціальний фонд</t>
  </si>
  <si>
    <t>КП "БГВУЖКГ"</t>
  </si>
  <si>
    <t>3210</t>
  </si>
  <si>
    <t>Благоустрій міста Боярка</t>
  </si>
  <si>
    <t>Заробітна плата з нарахуваннями</t>
  </si>
  <si>
    <t>Предмети та матеріали</t>
  </si>
  <si>
    <r>
      <rPr>
        <sz val="11"/>
        <rFont val="Times New Roman"/>
        <family val="1"/>
      </rPr>
      <t>Паливно-мастильні матеріали</t>
    </r>
  </si>
  <si>
    <r>
      <rPr>
        <sz val="11"/>
        <rFont val="Times New Roman"/>
        <family val="1"/>
      </rPr>
      <t>Щебінь</t>
    </r>
  </si>
  <si>
    <r>
      <rPr>
        <sz val="11"/>
        <rFont val="Times New Roman"/>
        <family val="1"/>
      </rPr>
      <t>Сіль</t>
    </r>
  </si>
  <si>
    <r>
      <rPr>
        <sz val="11"/>
        <rFont val="Times New Roman"/>
        <family val="1"/>
      </rPr>
      <t>Канцелярські товари</t>
    </r>
  </si>
  <si>
    <r>
      <rPr>
        <sz val="11"/>
        <rFont val="Times New Roman"/>
        <family val="1"/>
      </rPr>
      <t>Спецодяг та спецвзуття</t>
    </r>
  </si>
  <si>
    <r>
      <rPr>
        <sz val="11"/>
        <rFont val="Times New Roman"/>
        <family val="1"/>
      </rPr>
      <t>Господарчі товари</t>
    </r>
  </si>
  <si>
    <r>
      <rPr>
        <sz val="11"/>
        <rFont val="Times New Roman"/>
        <family val="1"/>
      </rPr>
      <t>Електротовари</t>
    </r>
  </si>
  <si>
    <r>
      <rPr>
        <sz val="11"/>
        <rFont val="Times New Roman"/>
        <family val="1"/>
      </rPr>
      <t>Шини гумові для спецтранспорта</t>
    </r>
  </si>
  <si>
    <r>
      <rPr>
        <sz val="11"/>
        <rFont val="Times New Roman"/>
        <family val="1"/>
      </rPr>
      <t>Масла для ручного інструменту</t>
    </r>
  </si>
  <si>
    <r>
      <t xml:space="preserve">Послуги </t>
    </r>
    <r>
      <rPr>
        <sz val="11"/>
        <rFont val="Times New Roman"/>
        <family val="1"/>
      </rPr>
      <t xml:space="preserve"> розмітки доріг</t>
    </r>
  </si>
  <si>
    <t>Послуги</t>
  </si>
  <si>
    <r>
      <rPr>
        <sz val="11"/>
        <rFont val="Times New Roman"/>
        <family val="1"/>
      </rPr>
      <t>Транспортні послуги</t>
    </r>
  </si>
  <si>
    <r>
      <rPr>
        <sz val="11"/>
        <rFont val="Times New Roman"/>
        <family val="1"/>
      </rPr>
      <t>Обрізка та кронування дерев</t>
    </r>
  </si>
  <si>
    <r>
      <rPr>
        <sz val="11"/>
        <rFont val="Times New Roman"/>
        <family val="1"/>
      </rPr>
      <t>Грейдерування доріг</t>
    </r>
  </si>
  <si>
    <r>
      <rPr>
        <sz val="11"/>
        <rFont val="Times New Roman"/>
        <family val="1"/>
      </rPr>
      <t>Ремонт ручного інструменту</t>
    </r>
  </si>
  <si>
    <r>
      <rPr>
        <sz val="11"/>
        <rFont val="Times New Roman"/>
        <family val="1"/>
      </rPr>
      <t>Ремонт спецтехніки та автотранспорту</t>
    </r>
  </si>
  <si>
    <t>2610</t>
  </si>
  <si>
    <t>Поточні видаткиз благоустрою</t>
  </si>
  <si>
    <t>Пісок для дитячих майданчиків</t>
  </si>
  <si>
    <t xml:space="preserve">Поточний ремонт доріг </t>
  </si>
  <si>
    <t>Посипочний матеріал (пісок)</t>
  </si>
  <si>
    <t>Частини та приладдя до транспортних засобів і їх двигунів</t>
  </si>
  <si>
    <t>Пакети для сміття</t>
  </si>
  <si>
    <t>Капітальні видатки з благоустрою</t>
  </si>
  <si>
    <t>Покіс трави</t>
  </si>
  <si>
    <t>Благоустрій - Поточні та Капітальні видатки</t>
  </si>
  <si>
    <t xml:space="preserve">Вартість від 2 000 грн. до 15 000 </t>
  </si>
  <si>
    <t>Оренда та обслуговування 1 кабіни на добу 480,00 грн. Встановлення та зняттяоднієї мобільної туалетної кабіни 1 300,00 грн.</t>
  </si>
  <si>
    <t>Папір А 4, файли, ручки, олівці, папки, скріпки, скоби, скотч, стікери, степлер, ножиці</t>
  </si>
  <si>
    <t>Вартість 1 маш/год           1 200 грн.</t>
  </si>
  <si>
    <t>800,00 грн. за 1 маш/год</t>
  </si>
  <si>
    <t>Прорахувати чітко цифру не має можливості</t>
  </si>
  <si>
    <t>Траверси кріплення ліхтарів - натягувачі для двухшпильового кабелю -; затисачі - ; Пускові пристрої - ; дроселя 70Вт - ; лампи натрієві 70 Вт - ; Дріт АВВГ 2*25 - ; таймер часу - ;автомати однополосні 40 ампер - ; автомати трьохполосні 40 ампер- ; автомати трьохполосні 50 ампер- ; автомати трьохполосні 63 ампер- ; Ізоляційна стрічка ПХВ - ; Магнітний пускач ПМА -  .</t>
  </si>
  <si>
    <t>Куртки, бушлати, чоботи, резинові чоботи, жилети сигнальні, рукавиці  х/б, рукавиці прорезиневі, дощовики</t>
  </si>
  <si>
    <t>Лопати штикові, лопати для прибирання снігу, лопати совкові, сокири, граблі пальчикові, граблі металеві, держаки, сапи, пилки ножовкт, сікатори, мітли капронові, мітли березові,</t>
  </si>
  <si>
    <t>64, 5 посади відповідно до штатного розпису     ( в т.ч. стимулюючі виплати та матеріальна допомога з податками та нарахуваннями)</t>
  </si>
  <si>
    <t>Одна година послуги покосу трави 200 за 1 люд/год</t>
  </si>
  <si>
    <t>1 пакет (80 мк*110*70) 10,35 грн.</t>
  </si>
  <si>
    <t>заоаз 9,0</t>
  </si>
  <si>
    <t xml:space="preserve">Капітальний ремонт вуличного освітлення </t>
  </si>
  <si>
    <t>6030</t>
  </si>
  <si>
    <t>Програма енергозбереження та енергоефективності міста Боярка 2017-2020 роки"</t>
  </si>
  <si>
    <t>Розчистка снігу</t>
  </si>
  <si>
    <t>Електроди</t>
  </si>
  <si>
    <t>Круг обрізний</t>
  </si>
  <si>
    <t>Робочі рукавиці</t>
  </si>
  <si>
    <t>Вереринарні послуги</t>
  </si>
  <si>
    <t>Санітарно гігієнічні послуги (в т.ч. дератизація)</t>
  </si>
  <si>
    <t>Вилучення люмісцентних ламп</t>
  </si>
  <si>
    <t>Без барєрів</t>
  </si>
  <si>
    <t>Безпечне місто</t>
  </si>
  <si>
    <t>Заходи щодо забезпечення Програми розвитку житлово - комунального господарства та благоустрою міста Боярка на 2019 рік</t>
  </si>
  <si>
    <t>Заходи щодо забезпечення Програми розвитку благоустрою та утримання територій міста Боярка на 2019 рік</t>
  </si>
  <si>
    <t>Утримання житового фонду</t>
  </si>
  <si>
    <t>Капітальний ремонт житлового фонду</t>
  </si>
  <si>
    <t>Виготовлення проектів капітального ремонту ЖФ</t>
  </si>
  <si>
    <t>Капітальний ремонт покрівель</t>
  </si>
  <si>
    <t>І півріччя</t>
  </si>
  <si>
    <t>Капітальні роботи з електрогосподарства</t>
  </si>
  <si>
    <t>Капітальний ремонт під'їздів</t>
  </si>
  <si>
    <t>Капітальний ремонт та реконструкція ліфтів</t>
  </si>
  <si>
    <t>Забезпечення функціонування теплових мереж</t>
  </si>
  <si>
    <t>Фінансова підтримка об'єктів житлово-комунального господарства</t>
  </si>
  <si>
    <t>Дотація - Поточні видатки</t>
  </si>
  <si>
    <t>6011</t>
  </si>
  <si>
    <t>Капітальний ремонт покрівлі за адресою: вул. Незалежності 10</t>
  </si>
  <si>
    <t>Капітальний ремонт покрівлі за адресою: вул. Чернишевського,2</t>
  </si>
  <si>
    <t>Капітальний ремонт покрівлі за адресою: вул. Білогородська 51корп.1</t>
  </si>
  <si>
    <t>Капітальний ремонт покрівлі за адресою: вул. Б. Хмельницького, 98</t>
  </si>
  <si>
    <t>Внутрішньобудинкові мережі (весняно - осінні роботи з підготовки до опалювального періоду)</t>
  </si>
  <si>
    <t>Заміна запірної арматури та стояків за адресою: вул. Б. Хмельнцького, 113 (1-6)</t>
  </si>
  <si>
    <t>Заміна запірної арматури та стояків за адресою: вул. Ворошилова, 26</t>
  </si>
  <si>
    <t>Заміна запірної арматури, стояків та чистка труб за адресою: вул. Ворошилова, 23</t>
  </si>
  <si>
    <t>Заміна запірної арматури за адресою: вул. Жуковського, 4</t>
  </si>
  <si>
    <t>6020</t>
  </si>
  <si>
    <t>Покрівельні матеріали</t>
  </si>
  <si>
    <t>Труби централізованих опалювальних систем</t>
  </si>
  <si>
    <t>Водоканал</t>
  </si>
  <si>
    <t>Запасні частини</t>
  </si>
  <si>
    <t>Ремонт автотранспортних засобів</t>
  </si>
  <si>
    <t>Заходи щодо забезпечення Програми розвитку житлово - комунального господарства міста Боярка на 2019 рік</t>
  </si>
  <si>
    <t>Вартість вивезення 1 м.куб. 1 400 грн.</t>
  </si>
  <si>
    <t>Сіль для посипння доріг 1 800,00 грн. за тонну</t>
  </si>
  <si>
    <t>Заміна запірної арматури за адресою: вул. Сєдова,13</t>
  </si>
  <si>
    <t>Заміна запірної арматури за адресою: вул. Б.Хмельницького 80</t>
  </si>
  <si>
    <t>А 95 - 35,50 грн. за літр ;   А 92 -34,0 грн. за літр; ДП - 32,0 за літр ; Газ скраплений - 16,50 за літр (фактичні ціна станом на жовтень 2018 року)</t>
  </si>
  <si>
    <t>(фракція 0-40 ) 420 за тоннц</t>
  </si>
  <si>
    <t>Гоголя 52 А (2 під.)</t>
  </si>
  <si>
    <t>Білогородська, 17 (2 під.)</t>
  </si>
  <si>
    <t>Білогородська, 51 (корп.3 під.1)</t>
  </si>
  <si>
    <t>260,00  грн. за тонну</t>
  </si>
  <si>
    <t>260  грн.за тону</t>
  </si>
  <si>
    <t>Коновальця 23 Капітальний ремонт резерввного вводу</t>
  </si>
  <si>
    <t>Коновальця 26 Капітальний ремонт резерввного вводу</t>
  </si>
  <si>
    <t>Капітальний ремонт теплової мережі Молодіжна 4-10</t>
  </si>
  <si>
    <t>Капітальний ремонт теплової мережі Молодіжна 76-72 А</t>
  </si>
  <si>
    <t>Капітальний ремонт теплової мережі від перехрестя П.Сагайдачного- лінійна до П.Сагайдачного Дєжньова</t>
  </si>
  <si>
    <t>Кошторис</t>
  </si>
  <si>
    <t>Талони</t>
  </si>
  <si>
    <t>МАЗ</t>
  </si>
  <si>
    <t>Талони на вивіз сміття</t>
  </si>
  <si>
    <t>Протягом року</t>
  </si>
  <si>
    <t>Придбання сміттєвих баків для приватного сектору</t>
  </si>
  <si>
    <t xml:space="preserve">Придбання сміттєвих баків для приватного сектору по вул. Білогородській - 130 баків, по вул. Молодіжна - 90 баків, Незалежності - 80 баків. Вартість одного баку -890 грн. </t>
  </si>
  <si>
    <t>Стерилізація безпритульних собак (900 грн.*50 тварин); стерилізація безпритульних котів (600 грн.*50 тварин); вакцинація безпритульних тварин від сказу (70 грн.*500 тварин); комплексна вакцинація цуценят (300 грн.*500 тварин); ветиринарні послуги (ветиринарна клініка - 8-10 тварин у місяць, 40 000,00 грн.).</t>
  </si>
  <si>
    <t>Паливно-мастильні матеріали</t>
  </si>
  <si>
    <t>Щебінь</t>
  </si>
  <si>
    <t>Сіль</t>
  </si>
  <si>
    <t>Канцелярські товари</t>
  </si>
  <si>
    <t>Спецодяг та спецвзуття</t>
  </si>
  <si>
    <t>Господарчі товари</t>
  </si>
  <si>
    <t>Електротовари</t>
  </si>
  <si>
    <t>Шини гумові для спецтранспорта</t>
  </si>
  <si>
    <t>Масла для ручного інструменту</t>
  </si>
  <si>
    <t>Послуги  розмітки доріг</t>
  </si>
  <si>
    <r>
      <rPr>
        <sz val="12"/>
        <rFont val="Times New Roman"/>
        <family val="1"/>
      </rPr>
      <t>Транспортні послуги</t>
    </r>
  </si>
  <si>
    <r>
      <rPr>
        <sz val="12"/>
        <rFont val="Times New Roman"/>
        <family val="1"/>
      </rPr>
      <t>Обрізка та кронування дерев</t>
    </r>
  </si>
  <si>
    <r>
      <rPr>
        <sz val="12"/>
        <rFont val="Times New Roman"/>
        <family val="1"/>
      </rPr>
      <t>Грейдерування доріг</t>
    </r>
  </si>
  <si>
    <r>
      <rPr>
        <sz val="12"/>
        <rFont val="Times New Roman"/>
        <family val="1"/>
      </rPr>
      <t>Ремонт ручного інструменту</t>
    </r>
  </si>
  <si>
    <r>
      <rPr>
        <sz val="12"/>
        <rFont val="Times New Roman"/>
        <family val="1"/>
      </rPr>
      <t>Ремонт спецтехніки та автотранспорту</t>
    </r>
  </si>
  <si>
    <t>Вартість буде визначатися протягом року</t>
  </si>
  <si>
    <t>Вартість 1 маш/год 1 200 грн.</t>
  </si>
  <si>
    <t>Перелік доріг буде визначено протягом року</t>
  </si>
  <si>
    <t xml:space="preserve">Встановлення дорожніх знаків та елементів кріплення для них; Встановлення пристроїв примусового зниження швидкості; </t>
  </si>
  <si>
    <t>Придбання камер відеоспостереження та елементів кріплення для них</t>
  </si>
  <si>
    <t>64 посади відповідно до штатного розпису (в т.ч. стимулюючі виплати та матеріальна допомога з податками та нарахуваннями)</t>
  </si>
  <si>
    <t>110 грн. за м2 Розмітка пішохідних переходів</t>
  </si>
  <si>
    <t xml:space="preserve">Адреси облаштування буде визначено протягом </t>
  </si>
  <si>
    <t xml:space="preserve">Заходи та їх фінансування, відповідно до Програми  благоустрою
та утримання території  міста Боярка на 2019 рік
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</si>
  <si>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</si>
  <si>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Обслуговування дитячих майданчиків</t>
  </si>
  <si>
    <t>Обслуговування майданчиків, в тому числі і наповнення пісочниць піском</t>
  </si>
  <si>
    <r>
      <t xml:space="preserve">Заходи із ветеринарного нагляду, стерилізації та вакцинації тварин </t>
    </r>
    <r>
      <rPr>
        <sz val="12"/>
        <rFont val="Times New Roman"/>
        <family val="1"/>
      </rPr>
      <t>(Захист тварин)</t>
    </r>
  </si>
  <si>
    <t>Облаштування пандусів в місцях з'їзду з тротуару на проїжджу частину (Боярка без бар'єрів)</t>
  </si>
  <si>
    <r>
      <t xml:space="preserve">Організація відеоспостереження та фіксації реєстраційних номерів автомобілів  в м. Боярка </t>
    </r>
    <r>
      <rPr>
        <sz val="12"/>
        <rFont val="Times New Roman"/>
        <family val="1"/>
      </rPr>
      <t>(Безпечне місто)</t>
    </r>
  </si>
  <si>
    <r>
      <t xml:space="preserve">Встановлення дорожніх об’єктів та нанесення дорожньої розмітки </t>
    </r>
    <r>
      <rPr>
        <sz val="12"/>
        <rFont val="Times New Roman"/>
        <family val="1"/>
      </rPr>
      <t>(Безпечне місто)</t>
    </r>
  </si>
  <si>
    <t>Додаток 2 до рішення чергової 53 сесії Боярської міської ради VII скликання від 21.12.2018 р. № 53/1785</t>
  </si>
  <si>
    <t>Протягом 2019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</si>
</sst>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0" fontId="4" fillId="2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4" borderId="12" xfId="33" applyNumberFormat="1" applyFont="1" applyFill="1" applyBorder="1" applyAlignment="1">
      <alignment wrapText="1"/>
      <protection/>
    </xf>
    <xf numFmtId="0" fontId="4" fillId="8" borderId="10" xfId="0" applyFont="1" applyFill="1" applyBorder="1" applyAlignment="1">
      <alignment horizontal="center" vertical="center" wrapText="1"/>
    </xf>
    <xf numFmtId="180" fontId="4" fillId="8" borderId="10" xfId="0" applyNumberFormat="1" applyFont="1" applyFill="1" applyBorder="1" applyAlignment="1">
      <alignment horizontal="center" vertical="center" wrapText="1"/>
    </xf>
    <xf numFmtId="181" fontId="6" fillId="8" borderId="10" xfId="0" applyNumberFormat="1" applyFont="1" applyFill="1" applyBorder="1" applyAlignment="1">
      <alignment horizontal="center" vertical="center" wrapText="1"/>
    </xf>
    <xf numFmtId="49" fontId="10" fillId="34" borderId="13" xfId="33" applyNumberFormat="1" applyFont="1" applyFill="1" applyBorder="1" applyAlignment="1">
      <alignment wrapText="1"/>
      <protection/>
    </xf>
    <xf numFmtId="0" fontId="0" fillId="0" borderId="11" xfId="0" applyFont="1" applyBorder="1" applyAlignment="1">
      <alignment horizontal="left" vertical="top"/>
    </xf>
    <xf numFmtId="49" fontId="9" fillId="0" borderId="14" xfId="33" applyNumberFormat="1" applyFont="1" applyBorder="1" applyAlignment="1">
      <alignment wrapText="1"/>
      <protection/>
    </xf>
    <xf numFmtId="0" fontId="6" fillId="2" borderId="10" xfId="0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10" fillId="36" borderId="13" xfId="33" applyNumberFormat="1" applyFont="1" applyFill="1" applyBorder="1" applyAlignment="1">
      <alignment wrapText="1"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10" fillId="38" borderId="13" xfId="33" applyNumberFormat="1" applyFont="1" applyFill="1" applyBorder="1" applyAlignment="1">
      <alignment horizontal="left" vertical="center" wrapText="1"/>
      <protection/>
    </xf>
    <xf numFmtId="4" fontId="6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80" fontId="4" fillId="37" borderId="10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2" fontId="15" fillId="39" borderId="10" xfId="0" applyNumberFormat="1" applyFont="1" applyFill="1" applyBorder="1" applyAlignment="1">
      <alignment horizontal="center" vertical="center" wrapText="1"/>
    </xf>
    <xf numFmtId="49" fontId="12" fillId="39" borderId="15" xfId="0" applyNumberFormat="1" applyFont="1" applyFill="1" applyBorder="1" applyAlignment="1">
      <alignment horizontal="center" vertical="center" wrapText="1"/>
    </xf>
    <xf numFmtId="49" fontId="12" fillId="39" borderId="16" xfId="0" applyNumberFormat="1" applyFont="1" applyFill="1" applyBorder="1" applyAlignment="1">
      <alignment horizontal="center" vertical="center" wrapText="1"/>
    </xf>
    <xf numFmtId="0" fontId="12" fillId="39" borderId="16" xfId="0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81" fontId="12" fillId="39" borderId="10" xfId="0" applyNumberFormat="1" applyFont="1" applyFill="1" applyBorder="1" applyAlignment="1">
      <alignment horizontal="center" vertical="center" wrapText="1"/>
    </xf>
    <xf numFmtId="181" fontId="14" fillId="2" borderId="10" xfId="0" applyNumberFormat="1" applyFont="1" applyFill="1" applyBorder="1" applyAlignment="1">
      <alignment horizontal="center" vertical="center" wrapText="1"/>
    </xf>
    <xf numFmtId="181" fontId="6" fillId="35" borderId="10" xfId="0" applyNumberFormat="1" applyFont="1" applyFill="1" applyBorder="1" applyAlignment="1">
      <alignment horizontal="center" vertical="center" wrapText="1"/>
    </xf>
    <xf numFmtId="181" fontId="6" fillId="37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1" fillId="0" borderId="17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181" fontId="4" fillId="40" borderId="10" xfId="0" applyNumberFormat="1" applyFont="1" applyFill="1" applyBorder="1" applyAlignment="1">
      <alignment horizontal="center" vertical="center" wrapText="1"/>
    </xf>
    <xf numFmtId="49" fontId="10" fillId="41" borderId="13" xfId="33" applyNumberFormat="1" applyFont="1" applyFill="1" applyBorder="1" applyAlignment="1">
      <alignment wrapText="1"/>
      <protection/>
    </xf>
    <xf numFmtId="0" fontId="11" fillId="0" borderId="11" xfId="0" applyFont="1" applyBorder="1" applyAlignment="1">
      <alignment horizontal="left" vertical="center" wrapText="1"/>
    </xf>
    <xf numFmtId="49" fontId="6" fillId="42" borderId="15" xfId="0" applyNumberFormat="1" applyFont="1" applyFill="1" applyBorder="1" applyAlignment="1">
      <alignment horizontal="center" vertical="center" wrapText="1"/>
    </xf>
    <xf numFmtId="49" fontId="6" fillId="42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49" fontId="9" fillId="0" borderId="14" xfId="33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81" fontId="4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9" fillId="33" borderId="18" xfId="33" applyNumberFormat="1" applyFont="1" applyFill="1" applyBorder="1" applyAlignment="1">
      <alignment wrapText="1"/>
      <protection/>
    </xf>
    <xf numFmtId="180" fontId="4" fillId="33" borderId="10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wrapText="1"/>
    </xf>
    <xf numFmtId="181" fontId="4" fillId="0" borderId="0" xfId="0" applyNumberFormat="1" applyFont="1" applyAlignment="1">
      <alignment wrapText="1"/>
    </xf>
    <xf numFmtId="0" fontId="6" fillId="43" borderId="10" xfId="0" applyFont="1" applyFill="1" applyBorder="1" applyAlignment="1">
      <alignment horizontal="center" vertical="center" wrapText="1"/>
    </xf>
    <xf numFmtId="49" fontId="17" fillId="44" borderId="10" xfId="33" applyNumberFormat="1" applyFont="1" applyFill="1" applyBorder="1" applyAlignment="1">
      <alignment wrapText="1"/>
      <protection/>
    </xf>
    <xf numFmtId="49" fontId="4" fillId="43" borderId="10" xfId="0" applyNumberFormat="1" applyFont="1" applyFill="1" applyBorder="1" applyAlignment="1">
      <alignment horizontal="center" vertical="center" wrapText="1"/>
    </xf>
    <xf numFmtId="49" fontId="6" fillId="43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181" fontId="6" fillId="43" borderId="10" xfId="0" applyNumberFormat="1" applyFont="1" applyFill="1" applyBorder="1" applyAlignment="1">
      <alignment horizontal="center" vertical="center" wrapText="1"/>
    </xf>
    <xf numFmtId="0" fontId="4" fillId="43" borderId="0" xfId="0" applyFont="1" applyFill="1" applyAlignment="1">
      <alignment horizontal="center" vertical="center" wrapText="1"/>
    </xf>
    <xf numFmtId="49" fontId="17" fillId="45" borderId="10" xfId="33" applyNumberFormat="1" applyFont="1" applyFill="1" applyBorder="1" applyAlignment="1">
      <alignment wrapText="1"/>
      <protection/>
    </xf>
    <xf numFmtId="49" fontId="4" fillId="46" borderId="10" xfId="0" applyNumberFormat="1" applyFont="1" applyFill="1" applyBorder="1" applyAlignment="1">
      <alignment horizontal="center" vertical="center" wrapText="1"/>
    </xf>
    <xf numFmtId="49" fontId="6" fillId="46" borderId="10" xfId="0" applyNumberFormat="1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180" fontId="4" fillId="46" borderId="10" xfId="0" applyNumberFormat="1" applyFont="1" applyFill="1" applyBorder="1" applyAlignment="1">
      <alignment horizontal="center" vertical="center" wrapText="1"/>
    </xf>
    <xf numFmtId="49" fontId="10" fillId="45" borderId="10" xfId="33" applyNumberFormat="1" applyFont="1" applyFill="1" applyBorder="1" applyAlignment="1">
      <alignment wrapText="1"/>
      <protection/>
    </xf>
    <xf numFmtId="0" fontId="6" fillId="46" borderId="10" xfId="0" applyFont="1" applyFill="1" applyBorder="1" applyAlignment="1">
      <alignment horizontal="center" vertical="center" wrapText="1"/>
    </xf>
    <xf numFmtId="181" fontId="6" fillId="46" borderId="10" xfId="0" applyNumberFormat="1" applyFont="1" applyFill="1" applyBorder="1" applyAlignment="1">
      <alignment horizontal="center" vertical="center" wrapText="1"/>
    </xf>
    <xf numFmtId="180" fontId="6" fillId="46" borderId="10" xfId="0" applyNumberFormat="1" applyFont="1" applyFill="1" applyBorder="1" applyAlignment="1">
      <alignment horizontal="center" vertical="center" wrapText="1"/>
    </xf>
    <xf numFmtId="180" fontId="4" fillId="4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6" borderId="10" xfId="0" applyFont="1" applyFill="1" applyBorder="1" applyAlignment="1">
      <alignment horizontal="left" vertical="center" wrapText="1"/>
    </xf>
    <xf numFmtId="0" fontId="13" fillId="4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9" borderId="10" xfId="0" applyFont="1" applyFill="1" applyBorder="1" applyAlignment="1">
      <alignment horizontal="left" vertical="center" wrapText="1"/>
    </xf>
    <xf numFmtId="49" fontId="17" fillId="47" borderId="10" xfId="33" applyNumberFormat="1" applyFont="1" applyFill="1" applyBorder="1" applyAlignment="1">
      <alignment wrapText="1"/>
      <protection/>
    </xf>
    <xf numFmtId="181" fontId="13" fillId="9" borderId="10" xfId="0" applyNumberFormat="1" applyFont="1" applyFill="1" applyBorder="1" applyAlignment="1">
      <alignment horizontal="center" vertical="center" wrapText="1"/>
    </xf>
    <xf numFmtId="180" fontId="13" fillId="9" borderId="10" xfId="0" applyNumberFormat="1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81" fontId="11" fillId="40" borderId="10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center" vertical="center" wrapText="1"/>
    </xf>
    <xf numFmtId="0" fontId="13" fillId="48" borderId="16" xfId="0" applyFont="1" applyFill="1" applyBorder="1" applyAlignment="1">
      <alignment horizontal="center" vertical="center" wrapText="1"/>
    </xf>
    <xf numFmtId="49" fontId="10" fillId="49" borderId="12" xfId="33" applyNumberFormat="1" applyFont="1" applyFill="1" applyBorder="1" applyAlignment="1">
      <alignment wrapText="1"/>
      <protection/>
    </xf>
    <xf numFmtId="49" fontId="12" fillId="48" borderId="15" xfId="0" applyNumberFormat="1" applyFont="1" applyFill="1" applyBorder="1" applyAlignment="1">
      <alignment horizontal="center" vertical="center" wrapText="1"/>
    </xf>
    <xf numFmtId="49" fontId="12" fillId="48" borderId="16" xfId="0" applyNumberFormat="1" applyFont="1" applyFill="1" applyBorder="1" applyAlignment="1">
      <alignment horizontal="center" vertical="center" wrapText="1"/>
    </xf>
    <xf numFmtId="0" fontId="12" fillId="48" borderId="16" xfId="0" applyFont="1" applyFill="1" applyBorder="1" applyAlignment="1">
      <alignment horizontal="center" vertical="center" wrapText="1"/>
    </xf>
    <xf numFmtId="4" fontId="12" fillId="48" borderId="16" xfId="0" applyNumberFormat="1" applyFont="1" applyFill="1" applyBorder="1" applyAlignment="1">
      <alignment horizontal="center" vertical="center" wrapText="1"/>
    </xf>
    <xf numFmtId="0" fontId="11" fillId="48" borderId="16" xfId="0" applyFont="1" applyFill="1" applyBorder="1" applyAlignment="1">
      <alignment horizontal="center" vertical="center" wrapText="1"/>
    </xf>
    <xf numFmtId="181" fontId="12" fillId="48" borderId="16" xfId="0" applyNumberFormat="1" applyFont="1" applyFill="1" applyBorder="1" applyAlignment="1">
      <alignment horizontal="center" vertical="center" wrapText="1"/>
    </xf>
    <xf numFmtId="180" fontId="13" fillId="48" borderId="16" xfId="0" applyNumberFormat="1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181" fontId="4" fillId="4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/>
    </xf>
    <xf numFmtId="49" fontId="20" fillId="0" borderId="14" xfId="33" applyNumberFormat="1" applyFont="1" applyBorder="1" applyAlignment="1">
      <alignment vertical="center" wrapText="1"/>
      <protection/>
    </xf>
    <xf numFmtId="0" fontId="21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49" fontId="20" fillId="33" borderId="18" xfId="33" applyNumberFormat="1" applyFont="1" applyFill="1" applyBorder="1" applyAlignment="1">
      <alignment wrapText="1"/>
      <protection/>
    </xf>
    <xf numFmtId="4" fontId="22" fillId="39" borderId="10" xfId="0" applyNumberFormat="1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181" fontId="22" fillId="39" borderId="10" xfId="0" applyNumberFormat="1" applyFont="1" applyFill="1" applyBorder="1" applyAlignment="1">
      <alignment horizontal="center" vertical="top" wrapText="1"/>
    </xf>
    <xf numFmtId="4" fontId="14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81" fontId="14" fillId="2" borderId="10" xfId="0" applyNumberFormat="1" applyFont="1" applyFill="1" applyBorder="1" applyAlignment="1">
      <alignment horizontal="center" vertical="top" wrapText="1"/>
    </xf>
    <xf numFmtId="180" fontId="2" fillId="2" borderId="10" xfId="0" applyNumberFormat="1" applyFont="1" applyFill="1" applyBorder="1" applyAlignment="1">
      <alignment horizontal="center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181" fontId="14" fillId="35" borderId="10" xfId="0" applyNumberFormat="1" applyFont="1" applyFill="1" applyBorder="1" applyAlignment="1">
      <alignment horizontal="center" vertical="top" wrapText="1"/>
    </xf>
    <xf numFmtId="180" fontId="2" fillId="35" borderId="10" xfId="0" applyNumberFormat="1" applyFont="1" applyFill="1" applyBorder="1" applyAlignment="1">
      <alignment horizontal="center" vertical="top" wrapText="1"/>
    </xf>
    <xf numFmtId="4" fontId="14" fillId="37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81" fontId="14" fillId="37" borderId="10" xfId="0" applyNumberFormat="1" applyFont="1" applyFill="1" applyBorder="1" applyAlignment="1">
      <alignment horizontal="center" vertical="top" wrapText="1"/>
    </xf>
    <xf numFmtId="180" fontId="2" fillId="37" borderId="10" xfId="0" applyNumberFormat="1" applyFont="1" applyFill="1" applyBorder="1" applyAlignment="1">
      <alignment horizontal="center" vertical="top" wrapText="1"/>
    </xf>
    <xf numFmtId="181" fontId="2" fillId="4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1" fontId="14" fillId="8" borderId="10" xfId="0" applyNumberFormat="1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180" fontId="2" fillId="8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81" fontId="2" fillId="33" borderId="10" xfId="0" applyNumberFormat="1" applyFont="1" applyFill="1" applyBorder="1" applyAlignment="1">
      <alignment horizontal="center" vertical="top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49" fontId="20" fillId="0" borderId="0" xfId="33" applyNumberFormat="1" applyFont="1" applyBorder="1" applyAlignment="1">
      <alignment vertical="top" wrapText="1"/>
      <protection/>
    </xf>
    <xf numFmtId="49" fontId="20" fillId="0" borderId="14" xfId="33" applyNumberFormat="1" applyFont="1" applyBorder="1" applyAlignment="1">
      <alignment vertical="top" wrapText="1"/>
      <protection/>
    </xf>
    <xf numFmtId="0" fontId="19" fillId="0" borderId="10" xfId="0" applyFont="1" applyBorder="1" applyAlignment="1">
      <alignment wrapText="1"/>
    </xf>
    <xf numFmtId="0" fontId="66" fillId="0" borderId="0" xfId="0" applyFont="1" applyAlignment="1">
      <alignment wrapText="1"/>
    </xf>
    <xf numFmtId="2" fontId="12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6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wrapText="1"/>
    </xf>
    <xf numFmtId="181" fontId="18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4" fillId="46" borderId="16" xfId="0" applyNumberFormat="1" applyFont="1" applyFill="1" applyBorder="1" applyAlignment="1">
      <alignment horizontal="center" vertical="center" wrapText="1"/>
    </xf>
    <xf numFmtId="49" fontId="4" fillId="46" borderId="21" xfId="0" applyNumberFormat="1" applyFont="1" applyFill="1" applyBorder="1" applyAlignment="1">
      <alignment horizontal="center" vertical="center" wrapText="1"/>
    </xf>
    <xf numFmtId="49" fontId="4" fillId="46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48" borderId="23" xfId="0" applyFont="1" applyFill="1" applyBorder="1" applyAlignment="1">
      <alignment horizontal="center" vertical="top" wrapText="1"/>
    </xf>
    <xf numFmtId="0" fontId="13" fillId="48" borderId="0" xfId="0" applyFont="1" applyFill="1" applyBorder="1" applyAlignment="1">
      <alignment horizontal="center" vertical="top" wrapText="1"/>
    </xf>
    <xf numFmtId="0" fontId="13" fillId="48" borderId="24" xfId="0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view="pageBreakPreview" zoomScaleSheetLayoutView="100" zoomScalePageLayoutView="0" workbookViewId="0" topLeftCell="A1">
      <selection activeCell="E13" sqref="E13:E31"/>
    </sheetView>
  </sheetViews>
  <sheetFormatPr defaultColWidth="9.00390625" defaultRowHeight="12.75"/>
  <cols>
    <col min="1" max="1" width="6.25390625" style="1" customWidth="1"/>
    <col min="2" max="2" width="58.25390625" style="1" customWidth="1"/>
    <col min="3" max="3" width="8.25390625" style="1" customWidth="1"/>
    <col min="4" max="4" width="6.25390625" style="1" customWidth="1"/>
    <col min="5" max="5" width="9.125" style="1" customWidth="1"/>
    <col min="6" max="6" width="12.625" style="1" customWidth="1"/>
    <col min="7" max="7" width="6.00390625" style="1" customWidth="1"/>
    <col min="8" max="8" width="5.875" style="1" customWidth="1"/>
    <col min="9" max="9" width="12.375" style="1" customWidth="1"/>
    <col min="10" max="10" width="15.25390625" style="1" customWidth="1"/>
    <col min="11" max="11" width="35.00390625" style="1" customWidth="1"/>
    <col min="12" max="16384" width="9.125" style="1" customWidth="1"/>
  </cols>
  <sheetData>
    <row r="2" spans="1:11" ht="76.5" customHeight="1">
      <c r="A2" s="202" t="s">
        <v>148</v>
      </c>
      <c r="B2" s="202"/>
      <c r="C2" s="202"/>
      <c r="D2" s="202"/>
      <c r="E2" s="202"/>
      <c r="F2" s="202"/>
      <c r="G2" s="202"/>
      <c r="H2" s="202"/>
      <c r="I2" s="202"/>
      <c r="J2" s="208" t="s">
        <v>155</v>
      </c>
      <c r="K2" s="209"/>
    </row>
    <row r="3" spans="1:11" ht="54.75" customHeight="1">
      <c r="A3" s="133"/>
      <c r="B3" s="200" t="s">
        <v>147</v>
      </c>
      <c r="C3" s="201"/>
      <c r="D3" s="201"/>
      <c r="E3" s="201"/>
      <c r="F3" s="201"/>
      <c r="G3" s="201"/>
      <c r="H3" s="201"/>
      <c r="I3" s="201"/>
      <c r="J3" s="201"/>
      <c r="K3" s="201"/>
    </row>
    <row r="5" spans="1:11" s="3" customFormat="1" ht="15.75" customHeight="1">
      <c r="A5" s="194" t="s">
        <v>0</v>
      </c>
      <c r="B5" s="194" t="s">
        <v>1</v>
      </c>
      <c r="C5" s="197" t="s">
        <v>2</v>
      </c>
      <c r="D5" s="197" t="s">
        <v>3</v>
      </c>
      <c r="E5" s="197" t="s">
        <v>4</v>
      </c>
      <c r="F5" s="194" t="s">
        <v>5</v>
      </c>
      <c r="G5" s="194"/>
      <c r="H5" s="194"/>
      <c r="I5" s="194"/>
      <c r="J5" s="194"/>
      <c r="K5" s="194" t="s">
        <v>6</v>
      </c>
    </row>
    <row r="6" spans="1:11" s="3" customFormat="1" ht="15.75">
      <c r="A6" s="194"/>
      <c r="B6" s="194"/>
      <c r="C6" s="198"/>
      <c r="D6" s="198"/>
      <c r="E6" s="198"/>
      <c r="F6" s="194" t="s">
        <v>7</v>
      </c>
      <c r="G6" s="194" t="s">
        <v>8</v>
      </c>
      <c r="H6" s="194"/>
      <c r="I6" s="194"/>
      <c r="J6" s="194"/>
      <c r="K6" s="194"/>
    </row>
    <row r="7" spans="1:11" s="3" customFormat="1" ht="15.75" customHeight="1">
      <c r="A7" s="194"/>
      <c r="B7" s="194"/>
      <c r="C7" s="198"/>
      <c r="D7" s="198"/>
      <c r="E7" s="198"/>
      <c r="F7" s="194"/>
      <c r="G7" s="197" t="s">
        <v>9</v>
      </c>
      <c r="H7" s="197" t="s">
        <v>10</v>
      </c>
      <c r="I7" s="194" t="s">
        <v>11</v>
      </c>
      <c r="J7" s="194"/>
      <c r="K7" s="194"/>
    </row>
    <row r="8" spans="1:11" s="3" customFormat="1" ht="48.75" customHeight="1">
      <c r="A8" s="194"/>
      <c r="B8" s="194"/>
      <c r="C8" s="199"/>
      <c r="D8" s="199"/>
      <c r="E8" s="199"/>
      <c r="F8" s="194"/>
      <c r="G8" s="199"/>
      <c r="H8" s="199"/>
      <c r="I8" s="2" t="s">
        <v>12</v>
      </c>
      <c r="J8" s="2" t="s">
        <v>13</v>
      </c>
      <c r="K8" s="194"/>
    </row>
    <row r="9" spans="1:11" s="6" customFormat="1" ht="15.75">
      <c r="A9" s="4">
        <v>1</v>
      </c>
      <c r="B9" s="5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s="6" customFormat="1" ht="21" customHeight="1">
      <c r="A10" s="191" t="s">
        <v>14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3"/>
    </row>
    <row r="11" spans="1:11" ht="13.5">
      <c r="A11" s="195" t="s">
        <v>16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</row>
    <row r="12" spans="1:11" s="43" customFormat="1" ht="15.75" thickBot="1">
      <c r="A12" s="36"/>
      <c r="B12" s="179" t="s">
        <v>44</v>
      </c>
      <c r="C12" s="38" t="s">
        <v>59</v>
      </c>
      <c r="D12" s="39" t="s">
        <v>35</v>
      </c>
      <c r="E12" s="40">
        <v>2019</v>
      </c>
      <c r="F12" s="143">
        <f>F13</f>
        <v>23200</v>
      </c>
      <c r="G12" s="144"/>
      <c r="H12" s="144"/>
      <c r="I12" s="145">
        <f>I13</f>
        <v>23200</v>
      </c>
      <c r="J12" s="145">
        <v>0</v>
      </c>
      <c r="K12" s="170"/>
    </row>
    <row r="13" spans="1:11" s="23" customFormat="1" ht="16.5" customHeight="1" thickBot="1">
      <c r="A13" s="21"/>
      <c r="B13" s="56" t="s">
        <v>36</v>
      </c>
      <c r="C13" s="206">
        <v>6030</v>
      </c>
      <c r="D13" s="206" t="s">
        <v>35</v>
      </c>
      <c r="E13" s="206" t="s">
        <v>120</v>
      </c>
      <c r="F13" s="146">
        <f>F14+F15+F32</f>
        <v>23200</v>
      </c>
      <c r="G13" s="147"/>
      <c r="H13" s="147"/>
      <c r="I13" s="148">
        <f>I14+I15+I32</f>
        <v>23200</v>
      </c>
      <c r="J13" s="149">
        <f>J14+J15+J32</f>
        <v>0</v>
      </c>
      <c r="K13" s="171"/>
    </row>
    <row r="14" spans="1:11" s="29" customFormat="1" ht="43.5" customHeight="1" thickBot="1">
      <c r="A14" s="24"/>
      <c r="B14" s="25" t="s">
        <v>17</v>
      </c>
      <c r="C14" s="207"/>
      <c r="D14" s="207"/>
      <c r="E14" s="207"/>
      <c r="F14" s="150">
        <v>8400</v>
      </c>
      <c r="G14" s="151"/>
      <c r="H14" s="151"/>
      <c r="I14" s="152">
        <f>F14</f>
        <v>8400</v>
      </c>
      <c r="J14" s="153">
        <v>0</v>
      </c>
      <c r="K14" s="172" t="s">
        <v>144</v>
      </c>
    </row>
    <row r="15" spans="1:11" s="35" customFormat="1" ht="16.5" thickBot="1">
      <c r="A15" s="30"/>
      <c r="B15" s="31" t="s">
        <v>18</v>
      </c>
      <c r="C15" s="207"/>
      <c r="D15" s="207"/>
      <c r="E15" s="207"/>
      <c r="F15" s="154">
        <f>F16+F17+F18+F19+F20+F21+F22+F23+F24+F25+F26+F27+F28+F29+F30+F31</f>
        <v>6740</v>
      </c>
      <c r="G15" s="155"/>
      <c r="H15" s="155"/>
      <c r="I15" s="156">
        <f>F15</f>
        <v>6740</v>
      </c>
      <c r="J15" s="157">
        <f>SUM(J16:J31)</f>
        <v>0</v>
      </c>
      <c r="K15" s="173"/>
    </row>
    <row r="16" spans="1:11" s="3" customFormat="1" ht="51">
      <c r="A16" s="2"/>
      <c r="B16" s="134" t="s">
        <v>124</v>
      </c>
      <c r="C16" s="207"/>
      <c r="D16" s="207"/>
      <c r="E16" s="207"/>
      <c r="F16" s="158">
        <v>4700</v>
      </c>
      <c r="G16" s="159"/>
      <c r="H16" s="159"/>
      <c r="I16" s="160">
        <v>4700</v>
      </c>
      <c r="J16" s="161">
        <v>0</v>
      </c>
      <c r="K16" s="162" t="s">
        <v>104</v>
      </c>
    </row>
    <row r="17" spans="1:11" s="3" customFormat="1" ht="15.75">
      <c r="A17" s="2"/>
      <c r="B17" s="134" t="s">
        <v>39</v>
      </c>
      <c r="C17" s="207"/>
      <c r="D17" s="207"/>
      <c r="E17" s="207"/>
      <c r="F17" s="158">
        <v>250</v>
      </c>
      <c r="G17" s="159"/>
      <c r="H17" s="159"/>
      <c r="I17" s="160">
        <v>250</v>
      </c>
      <c r="J17" s="161">
        <v>0</v>
      </c>
      <c r="K17" s="162" t="s">
        <v>110</v>
      </c>
    </row>
    <row r="18" spans="1:11" s="3" customFormat="1" ht="15.75">
      <c r="A18" s="2"/>
      <c r="B18" s="135" t="s">
        <v>125</v>
      </c>
      <c r="C18" s="207"/>
      <c r="D18" s="207"/>
      <c r="E18" s="207"/>
      <c r="F18" s="158">
        <v>100</v>
      </c>
      <c r="G18" s="159"/>
      <c r="H18" s="159"/>
      <c r="I18" s="160">
        <v>100</v>
      </c>
      <c r="J18" s="161">
        <v>0</v>
      </c>
      <c r="K18" s="162" t="s">
        <v>105</v>
      </c>
    </row>
    <row r="19" spans="1:11" s="3" customFormat="1" ht="25.5">
      <c r="A19" s="2"/>
      <c r="B19" s="135" t="s">
        <v>126</v>
      </c>
      <c r="C19" s="207"/>
      <c r="D19" s="207"/>
      <c r="E19" s="207"/>
      <c r="F19" s="158">
        <v>390</v>
      </c>
      <c r="G19" s="159"/>
      <c r="H19" s="159"/>
      <c r="I19" s="160">
        <v>390</v>
      </c>
      <c r="J19" s="161">
        <v>0</v>
      </c>
      <c r="K19" s="162" t="s">
        <v>101</v>
      </c>
    </row>
    <row r="20" spans="1:11" s="3" customFormat="1" ht="25.5">
      <c r="A20" s="2"/>
      <c r="B20" s="134" t="s">
        <v>149</v>
      </c>
      <c r="C20" s="207"/>
      <c r="D20" s="207"/>
      <c r="E20" s="207"/>
      <c r="F20" s="158">
        <v>100</v>
      </c>
      <c r="G20" s="159"/>
      <c r="H20" s="159"/>
      <c r="I20" s="160">
        <v>100</v>
      </c>
      <c r="J20" s="161">
        <v>0</v>
      </c>
      <c r="K20" s="162" t="s">
        <v>150</v>
      </c>
    </row>
    <row r="21" spans="1:11" s="3" customFormat="1" ht="15.75">
      <c r="A21" s="2"/>
      <c r="B21" s="134" t="s">
        <v>62</v>
      </c>
      <c r="C21" s="207"/>
      <c r="D21" s="207"/>
      <c r="E21" s="207"/>
      <c r="F21" s="158">
        <v>50</v>
      </c>
      <c r="G21" s="159"/>
      <c r="H21" s="159"/>
      <c r="I21" s="160">
        <v>50</v>
      </c>
      <c r="J21" s="161">
        <v>0</v>
      </c>
      <c r="K21" s="163" t="s">
        <v>139</v>
      </c>
    </row>
    <row r="22" spans="1:11" s="3" customFormat="1" ht="15.75">
      <c r="A22" s="2"/>
      <c r="B22" s="134" t="s">
        <v>63</v>
      </c>
      <c r="C22" s="207"/>
      <c r="D22" s="207"/>
      <c r="E22" s="207"/>
      <c r="F22" s="158">
        <v>50</v>
      </c>
      <c r="G22" s="159"/>
      <c r="H22" s="159"/>
      <c r="I22" s="160">
        <v>50</v>
      </c>
      <c r="J22" s="161">
        <v>0</v>
      </c>
      <c r="K22" s="163" t="s">
        <v>139</v>
      </c>
    </row>
    <row r="23" spans="1:11" s="3" customFormat="1" ht="38.25">
      <c r="A23" s="2"/>
      <c r="B23" s="135" t="s">
        <v>127</v>
      </c>
      <c r="C23" s="207"/>
      <c r="D23" s="207"/>
      <c r="E23" s="207"/>
      <c r="F23" s="158">
        <v>20</v>
      </c>
      <c r="G23" s="159"/>
      <c r="H23" s="159"/>
      <c r="I23" s="160">
        <v>20</v>
      </c>
      <c r="J23" s="161">
        <v>0</v>
      </c>
      <c r="K23" s="163" t="s">
        <v>47</v>
      </c>
    </row>
    <row r="24" spans="1:11" s="3" customFormat="1" ht="38.25">
      <c r="A24" s="2"/>
      <c r="B24" s="135" t="s">
        <v>128</v>
      </c>
      <c r="C24" s="207"/>
      <c r="D24" s="207"/>
      <c r="E24" s="207"/>
      <c r="F24" s="158">
        <v>50</v>
      </c>
      <c r="G24" s="159"/>
      <c r="H24" s="159"/>
      <c r="I24" s="160">
        <v>50</v>
      </c>
      <c r="J24" s="161">
        <v>0</v>
      </c>
      <c r="K24" s="163" t="s">
        <v>52</v>
      </c>
    </row>
    <row r="25" spans="1:11" s="3" customFormat="1" ht="63.75">
      <c r="A25" s="2"/>
      <c r="B25" s="136" t="s">
        <v>129</v>
      </c>
      <c r="C25" s="207"/>
      <c r="D25" s="207"/>
      <c r="E25" s="207"/>
      <c r="F25" s="158">
        <v>100</v>
      </c>
      <c r="G25" s="159"/>
      <c r="H25" s="159"/>
      <c r="I25" s="160">
        <v>100</v>
      </c>
      <c r="J25" s="161">
        <v>0</v>
      </c>
      <c r="K25" s="163" t="s">
        <v>53</v>
      </c>
    </row>
    <row r="26" spans="1:12" s="3" customFormat="1" ht="15.75">
      <c r="A26" s="2"/>
      <c r="B26" s="134" t="s">
        <v>41</v>
      </c>
      <c r="C26" s="207"/>
      <c r="D26" s="207"/>
      <c r="E26" s="207"/>
      <c r="F26" s="158">
        <v>80</v>
      </c>
      <c r="G26" s="159"/>
      <c r="H26" s="159"/>
      <c r="I26" s="160">
        <v>80</v>
      </c>
      <c r="J26" s="161">
        <v>0</v>
      </c>
      <c r="K26" s="163" t="s">
        <v>56</v>
      </c>
      <c r="L26" s="3" t="s">
        <v>57</v>
      </c>
    </row>
    <row r="27" spans="1:11" s="3" customFormat="1" ht="15.75">
      <c r="A27" s="2"/>
      <c r="B27" s="134" t="s">
        <v>64</v>
      </c>
      <c r="C27" s="207"/>
      <c r="D27" s="207"/>
      <c r="E27" s="207"/>
      <c r="F27" s="158">
        <v>50</v>
      </c>
      <c r="G27" s="159"/>
      <c r="H27" s="159"/>
      <c r="I27" s="160">
        <v>50</v>
      </c>
      <c r="J27" s="161">
        <v>0</v>
      </c>
      <c r="K27" s="163"/>
    </row>
    <row r="28" spans="1:11" s="3" customFormat="1" ht="130.5" customHeight="1">
      <c r="A28" s="2"/>
      <c r="B28" s="136" t="s">
        <v>130</v>
      </c>
      <c r="C28" s="207"/>
      <c r="D28" s="207"/>
      <c r="E28" s="207"/>
      <c r="F28" s="158">
        <v>250</v>
      </c>
      <c r="G28" s="159"/>
      <c r="H28" s="159"/>
      <c r="I28" s="160">
        <v>250</v>
      </c>
      <c r="J28" s="161">
        <v>0</v>
      </c>
      <c r="K28" s="163" t="s">
        <v>51</v>
      </c>
    </row>
    <row r="29" spans="1:11" s="3" customFormat="1" ht="15.75">
      <c r="A29" s="2"/>
      <c r="B29" s="137" t="s">
        <v>131</v>
      </c>
      <c r="C29" s="207"/>
      <c r="D29" s="207"/>
      <c r="E29" s="207"/>
      <c r="F29" s="158">
        <v>200</v>
      </c>
      <c r="G29" s="159"/>
      <c r="H29" s="159"/>
      <c r="I29" s="160">
        <v>200</v>
      </c>
      <c r="J29" s="161">
        <v>0</v>
      </c>
      <c r="K29" s="163" t="s">
        <v>139</v>
      </c>
    </row>
    <row r="30" spans="1:11" s="3" customFormat="1" ht="15.75">
      <c r="A30" s="2"/>
      <c r="B30" s="137" t="s">
        <v>40</v>
      </c>
      <c r="C30" s="207"/>
      <c r="D30" s="207"/>
      <c r="E30" s="207"/>
      <c r="F30" s="158">
        <v>300</v>
      </c>
      <c r="G30" s="159"/>
      <c r="H30" s="159"/>
      <c r="I30" s="160">
        <v>300</v>
      </c>
      <c r="J30" s="161">
        <v>0</v>
      </c>
      <c r="K30" s="163" t="s">
        <v>139</v>
      </c>
    </row>
    <row r="31" spans="1:11" s="3" customFormat="1" ht="16.5" thickBot="1">
      <c r="A31" s="2"/>
      <c r="B31" s="137" t="s">
        <v>132</v>
      </c>
      <c r="C31" s="207"/>
      <c r="D31" s="207"/>
      <c r="E31" s="207"/>
      <c r="F31" s="158">
        <v>50</v>
      </c>
      <c r="G31" s="159"/>
      <c r="H31" s="159"/>
      <c r="I31" s="160">
        <v>50</v>
      </c>
      <c r="J31" s="161">
        <v>0</v>
      </c>
      <c r="K31" s="163" t="s">
        <v>139</v>
      </c>
    </row>
    <row r="32" spans="1:11" s="3" customFormat="1" ht="16.5" customHeight="1" thickBot="1">
      <c r="A32" s="2"/>
      <c r="B32" s="18" t="s">
        <v>29</v>
      </c>
      <c r="C32" s="203" t="s">
        <v>59</v>
      </c>
      <c r="D32" s="203" t="s">
        <v>35</v>
      </c>
      <c r="E32" s="204" t="s">
        <v>120</v>
      </c>
      <c r="F32" s="164">
        <f>F33+F34+F35+F36+F37+F38+F39+F40+F41+F42+F43+F44+F45+F46+F47+F48+F49</f>
        <v>8060</v>
      </c>
      <c r="G32" s="165"/>
      <c r="H32" s="165"/>
      <c r="I32" s="164">
        <f>I33+I34+I35+I36+I37+I38+I39+I40+I41+I42+I43+I44+I45+I46+I47+I48+I49</f>
        <v>8060</v>
      </c>
      <c r="J32" s="166">
        <f>SUM(J33:J44)</f>
        <v>0</v>
      </c>
      <c r="K32" s="174"/>
    </row>
    <row r="33" spans="1:11" s="3" customFormat="1" ht="25.5">
      <c r="A33" s="2"/>
      <c r="B33" s="134" t="s">
        <v>133</v>
      </c>
      <c r="C33" s="204"/>
      <c r="D33" s="204"/>
      <c r="E33" s="204"/>
      <c r="F33" s="158">
        <v>700</v>
      </c>
      <c r="G33" s="159"/>
      <c r="H33" s="159"/>
      <c r="I33" s="160">
        <v>700</v>
      </c>
      <c r="J33" s="161">
        <v>0</v>
      </c>
      <c r="K33" s="180" t="s">
        <v>145</v>
      </c>
    </row>
    <row r="34" spans="1:11" s="3" customFormat="1" ht="15.75">
      <c r="A34" s="2"/>
      <c r="B34" s="138" t="s">
        <v>134</v>
      </c>
      <c r="C34" s="204"/>
      <c r="D34" s="204"/>
      <c r="E34" s="204"/>
      <c r="F34" s="158">
        <v>800</v>
      </c>
      <c r="G34" s="159"/>
      <c r="H34" s="159"/>
      <c r="I34" s="160">
        <v>800</v>
      </c>
      <c r="J34" s="161">
        <v>0</v>
      </c>
      <c r="K34" s="163" t="s">
        <v>140</v>
      </c>
    </row>
    <row r="35" spans="1:11" s="3" customFormat="1" ht="15.75">
      <c r="A35" s="2"/>
      <c r="B35" s="138" t="s">
        <v>61</v>
      </c>
      <c r="C35" s="204"/>
      <c r="D35" s="204"/>
      <c r="E35" s="204"/>
      <c r="F35" s="158">
        <v>100</v>
      </c>
      <c r="G35" s="159"/>
      <c r="H35" s="159"/>
      <c r="I35" s="160">
        <v>100</v>
      </c>
      <c r="J35" s="161">
        <v>0</v>
      </c>
      <c r="K35" s="163" t="s">
        <v>139</v>
      </c>
    </row>
    <row r="36" spans="1:11" s="3" customFormat="1" ht="15.75">
      <c r="A36" s="2"/>
      <c r="B36" s="138" t="s">
        <v>135</v>
      </c>
      <c r="C36" s="204"/>
      <c r="D36" s="204"/>
      <c r="E36" s="204"/>
      <c r="F36" s="158">
        <v>200</v>
      </c>
      <c r="G36" s="159"/>
      <c r="H36" s="159"/>
      <c r="I36" s="160">
        <v>200</v>
      </c>
      <c r="J36" s="161">
        <v>0</v>
      </c>
      <c r="K36" s="163" t="s">
        <v>45</v>
      </c>
    </row>
    <row r="37" spans="1:11" s="3" customFormat="1" ht="15.75">
      <c r="A37" s="2"/>
      <c r="B37" s="139" t="s">
        <v>136</v>
      </c>
      <c r="C37" s="204"/>
      <c r="D37" s="204"/>
      <c r="E37" s="204"/>
      <c r="F37" s="158">
        <v>200</v>
      </c>
      <c r="G37" s="159"/>
      <c r="H37" s="159"/>
      <c r="I37" s="160">
        <v>200</v>
      </c>
      <c r="J37" s="161">
        <v>0</v>
      </c>
      <c r="K37" s="163" t="s">
        <v>49</v>
      </c>
    </row>
    <row r="38" spans="1:11" s="3" customFormat="1" ht="24" customHeight="1">
      <c r="A38" s="2"/>
      <c r="B38" s="140" t="s">
        <v>43</v>
      </c>
      <c r="C38" s="204"/>
      <c r="D38" s="204"/>
      <c r="E38" s="204"/>
      <c r="F38" s="158">
        <v>300</v>
      </c>
      <c r="G38" s="159"/>
      <c r="H38" s="159"/>
      <c r="I38" s="160">
        <v>300</v>
      </c>
      <c r="J38" s="161">
        <v>0</v>
      </c>
      <c r="K38" s="163" t="s">
        <v>55</v>
      </c>
    </row>
    <row r="39" spans="1:11" s="3" customFormat="1" ht="25.5">
      <c r="A39" s="2"/>
      <c r="B39" s="140" t="s">
        <v>38</v>
      </c>
      <c r="C39" s="204"/>
      <c r="D39" s="204"/>
      <c r="E39" s="204"/>
      <c r="F39" s="158">
        <v>3500</v>
      </c>
      <c r="G39" s="159"/>
      <c r="H39" s="159"/>
      <c r="I39" s="160">
        <v>3500</v>
      </c>
      <c r="J39" s="161">
        <v>0</v>
      </c>
      <c r="K39" s="163" t="s">
        <v>141</v>
      </c>
    </row>
    <row r="40" spans="1:11" s="3" customFormat="1" ht="15.75">
      <c r="A40" s="2"/>
      <c r="B40" s="139" t="s">
        <v>137</v>
      </c>
      <c r="C40" s="204"/>
      <c r="D40" s="204"/>
      <c r="E40" s="204"/>
      <c r="F40" s="158">
        <v>100</v>
      </c>
      <c r="G40" s="159"/>
      <c r="H40" s="159"/>
      <c r="I40" s="160">
        <v>100</v>
      </c>
      <c r="J40" s="161">
        <v>0</v>
      </c>
      <c r="K40" s="163" t="s">
        <v>139</v>
      </c>
    </row>
    <row r="41" spans="1:11" s="3" customFormat="1" ht="15.75">
      <c r="A41" s="2"/>
      <c r="B41" s="139" t="s">
        <v>138</v>
      </c>
      <c r="C41" s="204"/>
      <c r="D41" s="204"/>
      <c r="E41" s="204"/>
      <c r="F41" s="158">
        <v>350</v>
      </c>
      <c r="G41" s="159"/>
      <c r="H41" s="159"/>
      <c r="I41" s="160">
        <v>350</v>
      </c>
      <c r="J41" s="161">
        <v>0</v>
      </c>
      <c r="K41" s="163" t="s">
        <v>139</v>
      </c>
    </row>
    <row r="42" spans="1:11" s="52" customFormat="1" ht="15.75">
      <c r="A42" s="141"/>
      <c r="B42" s="142" t="s">
        <v>119</v>
      </c>
      <c r="C42" s="204"/>
      <c r="D42" s="204"/>
      <c r="E42" s="204"/>
      <c r="F42" s="158">
        <v>300</v>
      </c>
      <c r="G42" s="167"/>
      <c r="H42" s="167"/>
      <c r="I42" s="168">
        <v>300</v>
      </c>
      <c r="J42" s="169">
        <v>0</v>
      </c>
      <c r="K42" s="162" t="s">
        <v>100</v>
      </c>
    </row>
    <row r="43" spans="1:11" s="52" customFormat="1" ht="15.75">
      <c r="A43" s="141"/>
      <c r="B43" s="142" t="s">
        <v>67</v>
      </c>
      <c r="C43" s="204"/>
      <c r="D43" s="204"/>
      <c r="E43" s="204"/>
      <c r="F43" s="158">
        <v>10</v>
      </c>
      <c r="G43" s="167"/>
      <c r="H43" s="167"/>
      <c r="I43" s="168">
        <v>10</v>
      </c>
      <c r="J43" s="169">
        <v>0</v>
      </c>
      <c r="K43" s="163" t="s">
        <v>139</v>
      </c>
    </row>
    <row r="44" spans="1:11" s="3" customFormat="1" ht="58.5" customHeight="1">
      <c r="A44" s="2"/>
      <c r="B44" s="176" t="s">
        <v>66</v>
      </c>
      <c r="C44" s="204"/>
      <c r="D44" s="204"/>
      <c r="E44" s="204"/>
      <c r="F44" s="158">
        <v>100</v>
      </c>
      <c r="G44" s="159"/>
      <c r="H44" s="159"/>
      <c r="I44" s="160">
        <v>100</v>
      </c>
      <c r="J44" s="161">
        <v>0</v>
      </c>
      <c r="K44" s="163" t="s">
        <v>46</v>
      </c>
    </row>
    <row r="45" spans="1:11" s="3" customFormat="1" ht="108.75" customHeight="1">
      <c r="A45" s="2"/>
      <c r="B45" s="175" t="s">
        <v>151</v>
      </c>
      <c r="C45" s="204"/>
      <c r="D45" s="204"/>
      <c r="E45" s="204"/>
      <c r="F45" s="158">
        <v>300</v>
      </c>
      <c r="G45" s="159"/>
      <c r="H45" s="159"/>
      <c r="I45" s="160">
        <v>300</v>
      </c>
      <c r="J45" s="161">
        <v>0</v>
      </c>
      <c r="K45" s="163" t="s">
        <v>123</v>
      </c>
    </row>
    <row r="46" spans="1:11" s="3" customFormat="1" ht="31.5">
      <c r="A46" s="2"/>
      <c r="B46" s="177" t="s">
        <v>152</v>
      </c>
      <c r="C46" s="204"/>
      <c r="D46" s="204"/>
      <c r="E46" s="204"/>
      <c r="F46" s="158">
        <v>300</v>
      </c>
      <c r="G46" s="159"/>
      <c r="H46" s="159"/>
      <c r="I46" s="160">
        <v>300</v>
      </c>
      <c r="J46" s="161">
        <v>0</v>
      </c>
      <c r="K46" s="163" t="s">
        <v>146</v>
      </c>
    </row>
    <row r="47" spans="1:11" s="3" customFormat="1" ht="31.5">
      <c r="A47" s="2"/>
      <c r="B47" s="178" t="s">
        <v>153</v>
      </c>
      <c r="C47" s="204"/>
      <c r="D47" s="204"/>
      <c r="E47" s="204"/>
      <c r="F47" s="158">
        <v>300</v>
      </c>
      <c r="G47" s="159"/>
      <c r="H47" s="159"/>
      <c r="I47" s="160">
        <v>300</v>
      </c>
      <c r="J47" s="161">
        <v>0</v>
      </c>
      <c r="K47" s="163" t="s">
        <v>143</v>
      </c>
    </row>
    <row r="48" spans="1:11" s="3" customFormat="1" ht="51">
      <c r="A48" s="2"/>
      <c r="B48" s="181" t="s">
        <v>154</v>
      </c>
      <c r="C48" s="204"/>
      <c r="D48" s="204"/>
      <c r="E48" s="204"/>
      <c r="F48" s="158">
        <v>200</v>
      </c>
      <c r="G48" s="159"/>
      <c r="H48" s="159"/>
      <c r="I48" s="160">
        <v>200</v>
      </c>
      <c r="J48" s="161">
        <v>0</v>
      </c>
      <c r="K48" s="163" t="s">
        <v>142</v>
      </c>
    </row>
    <row r="49" spans="1:11" s="3" customFormat="1" ht="54" customHeight="1">
      <c r="A49" s="2"/>
      <c r="B49" s="182" t="s">
        <v>121</v>
      </c>
      <c r="C49" s="205"/>
      <c r="D49" s="205"/>
      <c r="E49" s="205"/>
      <c r="F49" s="158">
        <v>300</v>
      </c>
      <c r="G49" s="160"/>
      <c r="H49" s="160"/>
      <c r="I49" s="160">
        <v>300</v>
      </c>
      <c r="J49" s="160">
        <v>0</v>
      </c>
      <c r="K49" s="163" t="s">
        <v>122</v>
      </c>
    </row>
    <row r="50" spans="1:12" s="8" customFormat="1" ht="54" customHeight="1">
      <c r="A50" s="184"/>
      <c r="B50" s="185"/>
      <c r="C50" s="186"/>
      <c r="D50" s="186"/>
      <c r="E50" s="186"/>
      <c r="F50" s="187"/>
      <c r="G50" s="187"/>
      <c r="H50" s="187"/>
      <c r="I50" s="187"/>
      <c r="J50" s="187"/>
      <c r="K50" s="188"/>
      <c r="L50" s="183"/>
    </row>
    <row r="51" spans="1:11" s="3" customFormat="1" ht="15">
      <c r="A51" s="125"/>
      <c r="B51" s="126"/>
      <c r="C51" s="127"/>
      <c r="D51" s="127"/>
      <c r="E51" s="127"/>
      <c r="F51" s="128"/>
      <c r="G51" s="129"/>
      <c r="H51" s="129"/>
      <c r="I51" s="130"/>
      <c r="J51" s="131"/>
      <c r="K51" s="132"/>
    </row>
    <row r="52" spans="1:11" s="3" customFormat="1" ht="15">
      <c r="A52" s="125"/>
      <c r="B52" s="126"/>
      <c r="C52" s="127"/>
      <c r="D52" s="127"/>
      <c r="E52" s="127"/>
      <c r="F52" s="128"/>
      <c r="G52" s="129"/>
      <c r="H52" s="129"/>
      <c r="I52" s="130"/>
      <c r="J52" s="131"/>
      <c r="K52" s="132"/>
    </row>
  </sheetData>
  <sheetProtection/>
  <mergeCells count="23">
    <mergeCell ref="B5:B8"/>
    <mergeCell ref="D5:D8"/>
    <mergeCell ref="F5:J5"/>
    <mergeCell ref="B3:K3"/>
    <mergeCell ref="A2:I2"/>
    <mergeCell ref="C32:C49"/>
    <mergeCell ref="D32:D49"/>
    <mergeCell ref="C13:C31"/>
    <mergeCell ref="E32:E49"/>
    <mergeCell ref="E13:E31"/>
    <mergeCell ref="D13:D31"/>
    <mergeCell ref="J2:K2"/>
    <mergeCell ref="E5:E8"/>
    <mergeCell ref="A10:K10"/>
    <mergeCell ref="I7:J7"/>
    <mergeCell ref="G6:J6"/>
    <mergeCell ref="A11:K11"/>
    <mergeCell ref="K5:K8"/>
    <mergeCell ref="F6:F8"/>
    <mergeCell ref="C5:C8"/>
    <mergeCell ref="G7:G8"/>
    <mergeCell ref="A5:A8"/>
    <mergeCell ref="H7:H8"/>
  </mergeCells>
  <printOptions/>
  <pageMargins left="0.4724409448818898" right="0.1968503937007874" top="0.35433070866141736" bottom="0.15748031496062992" header="0.35433070866141736" footer="0.1968503937007874"/>
  <pageSetup fitToHeight="2" fitToWidth="1" horizontalDpi="600" verticalDpi="600" orientation="landscape" paperSize="9" scale="64" r:id="rId1"/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106" zoomScaleSheetLayoutView="106" zoomScalePageLayoutView="0" workbookViewId="0" topLeftCell="A1">
      <selection activeCell="J9" sqref="J9"/>
    </sheetView>
  </sheetViews>
  <sheetFormatPr defaultColWidth="9.00390625" defaultRowHeight="12.75"/>
  <cols>
    <col min="1" max="1" width="6.25390625" style="1" customWidth="1"/>
    <col min="2" max="2" width="58.25390625" style="1" customWidth="1"/>
    <col min="3" max="3" width="8.25390625" style="1" customWidth="1"/>
    <col min="4" max="4" width="6.25390625" style="1" customWidth="1"/>
    <col min="5" max="5" width="8.00390625" style="1" customWidth="1"/>
    <col min="6" max="6" width="12.625" style="1" customWidth="1"/>
    <col min="7" max="7" width="6.00390625" style="1" customWidth="1"/>
    <col min="8" max="8" width="5.875" style="1" customWidth="1"/>
    <col min="9" max="9" width="12.375" style="1" customWidth="1"/>
    <col min="10" max="10" width="15.75390625" style="1" customWidth="1"/>
    <col min="11" max="11" width="18.00390625" style="1" customWidth="1"/>
    <col min="12" max="16384" width="9.125" style="1" customWidth="1"/>
  </cols>
  <sheetData>
    <row r="1" spans="1:11" ht="23.25" customHeight="1">
      <c r="A1" s="200" t="s">
        <v>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3" spans="1:11" s="3" customFormat="1" ht="15.75" customHeight="1">
      <c r="A3" s="194" t="s">
        <v>0</v>
      </c>
      <c r="B3" s="194" t="s">
        <v>1</v>
      </c>
      <c r="C3" s="197" t="s">
        <v>2</v>
      </c>
      <c r="D3" s="197" t="s">
        <v>3</v>
      </c>
      <c r="E3" s="197" t="s">
        <v>4</v>
      </c>
      <c r="F3" s="194" t="s">
        <v>5</v>
      </c>
      <c r="G3" s="194"/>
      <c r="H3" s="194"/>
      <c r="I3" s="194"/>
      <c r="J3" s="194"/>
      <c r="K3" s="194" t="s">
        <v>6</v>
      </c>
    </row>
    <row r="4" spans="1:11" s="3" customFormat="1" ht="15.75">
      <c r="A4" s="194"/>
      <c r="B4" s="194"/>
      <c r="C4" s="198"/>
      <c r="D4" s="198"/>
      <c r="E4" s="198"/>
      <c r="F4" s="194" t="s">
        <v>7</v>
      </c>
      <c r="G4" s="194" t="s">
        <v>8</v>
      </c>
      <c r="H4" s="194"/>
      <c r="I4" s="194"/>
      <c r="J4" s="194"/>
      <c r="K4" s="194"/>
    </row>
    <row r="5" spans="1:11" s="3" customFormat="1" ht="15.75" customHeight="1">
      <c r="A5" s="194"/>
      <c r="B5" s="194"/>
      <c r="C5" s="198"/>
      <c r="D5" s="198"/>
      <c r="E5" s="198"/>
      <c r="F5" s="194"/>
      <c r="G5" s="197" t="s">
        <v>9</v>
      </c>
      <c r="H5" s="197" t="s">
        <v>10</v>
      </c>
      <c r="I5" s="194" t="s">
        <v>11</v>
      </c>
      <c r="J5" s="194"/>
      <c r="K5" s="194"/>
    </row>
    <row r="6" spans="1:11" s="3" customFormat="1" ht="48.75" customHeight="1">
      <c r="A6" s="194"/>
      <c r="B6" s="194"/>
      <c r="C6" s="199"/>
      <c r="D6" s="199"/>
      <c r="E6" s="199"/>
      <c r="F6" s="194"/>
      <c r="G6" s="199"/>
      <c r="H6" s="199"/>
      <c r="I6" s="2" t="s">
        <v>12</v>
      </c>
      <c r="J6" s="2" t="s">
        <v>13</v>
      </c>
      <c r="K6" s="194"/>
    </row>
    <row r="7" spans="1:11" s="6" customFormat="1" ht="15.7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6" customFormat="1" ht="21" customHeight="1">
      <c r="A8" s="191" t="s">
        <v>14</v>
      </c>
      <c r="B8" s="192"/>
      <c r="C8" s="192"/>
      <c r="D8" s="192"/>
      <c r="E8" s="192"/>
      <c r="F8" s="192"/>
      <c r="G8" s="192"/>
      <c r="H8" s="192"/>
      <c r="I8" s="192"/>
      <c r="J8" s="192"/>
      <c r="K8" s="193"/>
    </row>
    <row r="9" spans="1:12" s="6" customFormat="1" ht="18" customHeight="1">
      <c r="A9" s="191" t="s">
        <v>7</v>
      </c>
      <c r="B9" s="210"/>
      <c r="C9" s="210"/>
      <c r="D9" s="211"/>
      <c r="E9" s="189">
        <v>2019</v>
      </c>
      <c r="F9" s="190">
        <f>F11+F36</f>
        <v>5878.5</v>
      </c>
      <c r="G9" s="69"/>
      <c r="H9" s="69"/>
      <c r="I9" s="190">
        <f>I11+I36</f>
        <v>0</v>
      </c>
      <c r="J9" s="190">
        <f>J11+J36</f>
        <v>5878.5</v>
      </c>
      <c r="K9" s="69"/>
      <c r="L9" s="73">
        <f>(I9+J9)-F9</f>
        <v>0</v>
      </c>
    </row>
    <row r="10" spans="1:11" ht="13.5">
      <c r="A10" s="195" t="s">
        <v>72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1" s="80" customFormat="1" ht="15.75">
      <c r="A11" s="74"/>
      <c r="B11" s="75" t="s">
        <v>73</v>
      </c>
      <c r="C11" s="76" t="s">
        <v>83</v>
      </c>
      <c r="D11" s="77" t="s">
        <v>15</v>
      </c>
      <c r="E11" s="78">
        <v>2019</v>
      </c>
      <c r="F11" s="79">
        <f>F13+F18+F25+F31</f>
        <v>2378.5</v>
      </c>
      <c r="G11" s="78"/>
      <c r="H11" s="78"/>
      <c r="I11" s="79">
        <f>I12+I13+I18+I25+I31</f>
        <v>0</v>
      </c>
      <c r="J11" s="79">
        <f>J12+J13+J18+J25+J28+J31</f>
        <v>2378.5</v>
      </c>
      <c r="K11" s="78"/>
    </row>
    <row r="12" spans="1:11" s="3" customFormat="1" ht="15.75">
      <c r="A12" s="7"/>
      <c r="B12" s="81" t="s">
        <v>74</v>
      </c>
      <c r="C12" s="82" t="s">
        <v>83</v>
      </c>
      <c r="D12" s="83" t="s">
        <v>15</v>
      </c>
      <c r="E12" s="84">
        <v>2019</v>
      </c>
      <c r="F12" s="85"/>
      <c r="G12" s="84"/>
      <c r="H12" s="84"/>
      <c r="I12" s="85"/>
      <c r="J12" s="85">
        <f aca="true" t="shared" si="0" ref="J12:J24">F12</f>
        <v>0</v>
      </c>
      <c r="K12" s="84"/>
    </row>
    <row r="13" spans="1:11" s="3" customFormat="1" ht="15.75">
      <c r="A13" s="7"/>
      <c r="B13" s="86" t="s">
        <v>75</v>
      </c>
      <c r="C13" s="216" t="s">
        <v>83</v>
      </c>
      <c r="D13" s="216" t="s">
        <v>15</v>
      </c>
      <c r="E13" s="87">
        <v>2019</v>
      </c>
      <c r="F13" s="88">
        <f>SUM(F14:F17)</f>
        <v>1678.5</v>
      </c>
      <c r="G13" s="87"/>
      <c r="H13" s="87"/>
      <c r="I13" s="89">
        <v>0</v>
      </c>
      <c r="J13" s="89">
        <f t="shared" si="0"/>
        <v>1678.5</v>
      </c>
      <c r="K13" s="87"/>
    </row>
    <row r="14" spans="1:11" s="52" customFormat="1" ht="15.75" customHeight="1">
      <c r="A14" s="54"/>
      <c r="B14" s="121" t="s">
        <v>84</v>
      </c>
      <c r="C14" s="217"/>
      <c r="D14" s="217"/>
      <c r="E14" s="214" t="s">
        <v>76</v>
      </c>
      <c r="F14" s="90">
        <v>394.8</v>
      </c>
      <c r="G14" s="51"/>
      <c r="H14" s="51"/>
      <c r="I14" s="71">
        <v>0</v>
      </c>
      <c r="J14" s="71">
        <f t="shared" si="0"/>
        <v>394.8</v>
      </c>
      <c r="K14" s="51" t="s">
        <v>116</v>
      </c>
    </row>
    <row r="15" spans="1:11" s="52" customFormat="1" ht="15.75" customHeight="1">
      <c r="A15" s="54"/>
      <c r="B15" s="121" t="s">
        <v>85</v>
      </c>
      <c r="C15" s="217"/>
      <c r="D15" s="217"/>
      <c r="E15" s="215"/>
      <c r="F15" s="90">
        <v>528.2</v>
      </c>
      <c r="G15" s="51"/>
      <c r="H15" s="51"/>
      <c r="I15" s="71">
        <v>0</v>
      </c>
      <c r="J15" s="71">
        <f t="shared" si="0"/>
        <v>528.2</v>
      </c>
      <c r="K15" s="51" t="s">
        <v>116</v>
      </c>
    </row>
    <row r="16" spans="1:11" s="52" customFormat="1" ht="32.25" customHeight="1">
      <c r="A16" s="54"/>
      <c r="B16" s="121" t="s">
        <v>86</v>
      </c>
      <c r="C16" s="217"/>
      <c r="D16" s="217"/>
      <c r="E16" s="215"/>
      <c r="F16" s="90">
        <v>356.3</v>
      </c>
      <c r="G16" s="51"/>
      <c r="H16" s="51"/>
      <c r="I16" s="71">
        <v>0</v>
      </c>
      <c r="J16" s="71">
        <f t="shared" si="0"/>
        <v>356.3</v>
      </c>
      <c r="K16" s="51" t="s">
        <v>116</v>
      </c>
    </row>
    <row r="17" spans="1:11" s="52" customFormat="1" ht="12.75" customHeight="1">
      <c r="A17" s="54"/>
      <c r="B17" s="121" t="s">
        <v>87</v>
      </c>
      <c r="C17" s="217"/>
      <c r="D17" s="217"/>
      <c r="E17" s="215"/>
      <c r="F17" s="90">
        <v>399.2</v>
      </c>
      <c r="G17" s="51"/>
      <c r="H17" s="51"/>
      <c r="I17" s="71">
        <v>0</v>
      </c>
      <c r="J17" s="71">
        <f t="shared" si="0"/>
        <v>399.2</v>
      </c>
      <c r="K17" s="51" t="s">
        <v>116</v>
      </c>
    </row>
    <row r="18" spans="1:11" s="94" customFormat="1" ht="31.5">
      <c r="A18" s="91"/>
      <c r="B18" s="86" t="s">
        <v>88</v>
      </c>
      <c r="C18" s="217"/>
      <c r="D18" s="217"/>
      <c r="E18" s="215"/>
      <c r="F18" s="88">
        <f>SUM(F19:F24)</f>
        <v>300</v>
      </c>
      <c r="G18" s="92"/>
      <c r="H18" s="92"/>
      <c r="I18" s="89">
        <v>0</v>
      </c>
      <c r="J18" s="89">
        <f t="shared" si="0"/>
        <v>300</v>
      </c>
      <c r="K18" s="92"/>
    </row>
    <row r="19" spans="1:11" s="3" customFormat="1" ht="27" customHeight="1">
      <c r="A19" s="95"/>
      <c r="B19" s="121" t="s">
        <v>89</v>
      </c>
      <c r="C19" s="217"/>
      <c r="D19" s="217"/>
      <c r="E19" s="215"/>
      <c r="F19" s="90">
        <v>50</v>
      </c>
      <c r="G19" s="95"/>
      <c r="H19" s="95"/>
      <c r="I19" s="9">
        <v>0</v>
      </c>
      <c r="J19" s="9">
        <f t="shared" si="0"/>
        <v>50</v>
      </c>
      <c r="K19" s="95"/>
    </row>
    <row r="20" spans="1:11" s="3" customFormat="1" ht="15" customHeight="1">
      <c r="A20" s="95"/>
      <c r="B20" s="121" t="s">
        <v>90</v>
      </c>
      <c r="C20" s="217"/>
      <c r="D20" s="217"/>
      <c r="E20" s="215"/>
      <c r="F20" s="90">
        <v>50</v>
      </c>
      <c r="G20" s="95"/>
      <c r="H20" s="95"/>
      <c r="I20" s="9">
        <v>0</v>
      </c>
      <c r="J20" s="9">
        <f t="shared" si="0"/>
        <v>50</v>
      </c>
      <c r="K20" s="95"/>
    </row>
    <row r="21" spans="1:11" s="3" customFormat="1" ht="26.25" customHeight="1">
      <c r="A21" s="95"/>
      <c r="B21" s="121" t="s">
        <v>91</v>
      </c>
      <c r="C21" s="217"/>
      <c r="D21" s="217"/>
      <c r="E21" s="215"/>
      <c r="F21" s="90">
        <v>50</v>
      </c>
      <c r="G21" s="95"/>
      <c r="H21" s="95"/>
      <c r="I21" s="9">
        <v>0</v>
      </c>
      <c r="J21" s="9">
        <f t="shared" si="0"/>
        <v>50</v>
      </c>
      <c r="K21" s="95"/>
    </row>
    <row r="22" spans="1:11" s="3" customFormat="1" ht="15" customHeight="1">
      <c r="A22" s="95"/>
      <c r="B22" s="121" t="s">
        <v>102</v>
      </c>
      <c r="C22" s="217"/>
      <c r="D22" s="217"/>
      <c r="E22" s="215"/>
      <c r="F22" s="90">
        <v>50</v>
      </c>
      <c r="G22" s="95"/>
      <c r="H22" s="95"/>
      <c r="I22" s="9">
        <v>0</v>
      </c>
      <c r="J22" s="9">
        <f t="shared" si="0"/>
        <v>50</v>
      </c>
      <c r="K22" s="95"/>
    </row>
    <row r="23" spans="1:11" s="3" customFormat="1" ht="15" customHeight="1">
      <c r="A23" s="95"/>
      <c r="B23" s="121" t="s">
        <v>92</v>
      </c>
      <c r="C23" s="217"/>
      <c r="D23" s="217"/>
      <c r="E23" s="215"/>
      <c r="F23" s="90">
        <v>50</v>
      </c>
      <c r="G23" s="95"/>
      <c r="H23" s="95"/>
      <c r="I23" s="9">
        <v>0</v>
      </c>
      <c r="J23" s="9">
        <f t="shared" si="0"/>
        <v>50</v>
      </c>
      <c r="K23" s="95"/>
    </row>
    <row r="24" spans="1:11" s="3" customFormat="1" ht="15" customHeight="1">
      <c r="A24" s="95"/>
      <c r="B24" s="121" t="s">
        <v>103</v>
      </c>
      <c r="C24" s="217"/>
      <c r="D24" s="217"/>
      <c r="E24" s="215"/>
      <c r="F24" s="90">
        <v>50</v>
      </c>
      <c r="G24" s="95"/>
      <c r="H24" s="95"/>
      <c r="I24" s="9">
        <v>0</v>
      </c>
      <c r="J24" s="9">
        <f t="shared" si="0"/>
        <v>50</v>
      </c>
      <c r="K24" s="95"/>
    </row>
    <row r="25" spans="1:11" s="94" customFormat="1" ht="15.75">
      <c r="A25" s="91"/>
      <c r="B25" s="81" t="s">
        <v>77</v>
      </c>
      <c r="C25" s="217"/>
      <c r="D25" s="217"/>
      <c r="E25" s="215"/>
      <c r="F25" s="88">
        <f>SUM(F26:F27)</f>
        <v>100</v>
      </c>
      <c r="G25" s="92"/>
      <c r="H25" s="92"/>
      <c r="I25" s="89">
        <v>0</v>
      </c>
      <c r="J25" s="89">
        <f>F25</f>
        <v>100</v>
      </c>
      <c r="K25" s="92"/>
    </row>
    <row r="26" spans="1:11" s="94" customFormat="1" ht="15">
      <c r="A26" s="91"/>
      <c r="B26" s="95" t="s">
        <v>111</v>
      </c>
      <c r="C26" s="217"/>
      <c r="D26" s="217"/>
      <c r="E26" s="215"/>
      <c r="F26" s="55">
        <v>50</v>
      </c>
      <c r="G26" s="97"/>
      <c r="H26" s="97"/>
      <c r="I26" s="71"/>
      <c r="J26" s="71">
        <v>50</v>
      </c>
      <c r="K26" s="97"/>
    </row>
    <row r="27" spans="1:11" s="94" customFormat="1" ht="15">
      <c r="A27" s="91"/>
      <c r="B27" s="95" t="s">
        <v>112</v>
      </c>
      <c r="C27" s="218"/>
      <c r="D27" s="218"/>
      <c r="E27" s="219"/>
      <c r="F27" s="55">
        <v>50</v>
      </c>
      <c r="G27" s="97"/>
      <c r="H27" s="97"/>
      <c r="I27" s="71"/>
      <c r="J27" s="71">
        <v>50</v>
      </c>
      <c r="K27" s="97"/>
    </row>
    <row r="28" spans="1:11" s="94" customFormat="1" ht="15.75">
      <c r="A28" s="91"/>
      <c r="B28" s="81" t="s">
        <v>78</v>
      </c>
      <c r="C28" s="87">
        <v>6011</v>
      </c>
      <c r="D28" s="83">
        <v>3210</v>
      </c>
      <c r="E28" s="93">
        <v>2019</v>
      </c>
      <c r="F28" s="88">
        <f>SUM(F29:F30)</f>
        <v>0</v>
      </c>
      <c r="G28" s="92"/>
      <c r="H28" s="92"/>
      <c r="I28" s="89">
        <f>SUM(I29:I30)</f>
        <v>0</v>
      </c>
      <c r="J28" s="89">
        <f>F28</f>
        <v>0</v>
      </c>
      <c r="K28" s="92"/>
    </row>
    <row r="29" spans="1:11" s="3" customFormat="1" ht="16.5" customHeight="1">
      <c r="A29" s="95"/>
      <c r="B29" s="95"/>
      <c r="C29" s="13"/>
      <c r="D29" s="96"/>
      <c r="E29" s="214"/>
      <c r="F29" s="90"/>
      <c r="G29" s="95"/>
      <c r="H29" s="95"/>
      <c r="I29" s="9"/>
      <c r="J29" s="71"/>
      <c r="K29" s="95"/>
    </row>
    <row r="30" spans="1:11" s="3" customFormat="1" ht="15" customHeight="1">
      <c r="A30" s="95"/>
      <c r="B30" s="95"/>
      <c r="C30" s="13"/>
      <c r="D30" s="96"/>
      <c r="E30" s="215"/>
      <c r="F30" s="90"/>
      <c r="G30" s="95"/>
      <c r="H30" s="95"/>
      <c r="I30" s="9"/>
      <c r="J30" s="71"/>
      <c r="K30" s="95"/>
    </row>
    <row r="31" spans="1:11" s="94" customFormat="1" ht="15.75">
      <c r="A31" s="91"/>
      <c r="B31" s="81" t="s">
        <v>79</v>
      </c>
      <c r="C31" s="87">
        <v>6011</v>
      </c>
      <c r="D31" s="83">
        <v>3210</v>
      </c>
      <c r="E31" s="93">
        <v>2019</v>
      </c>
      <c r="F31" s="88">
        <f>SUM(F32:F34)</f>
        <v>300</v>
      </c>
      <c r="G31" s="92"/>
      <c r="H31" s="92"/>
      <c r="I31" s="89">
        <f>SUM(I32:I34)</f>
        <v>0</v>
      </c>
      <c r="J31" s="89">
        <f>F31</f>
        <v>300</v>
      </c>
      <c r="K31" s="92"/>
    </row>
    <row r="32" spans="1:11" s="3" customFormat="1" ht="15">
      <c r="A32" s="95"/>
      <c r="B32" s="98" t="s">
        <v>106</v>
      </c>
      <c r="C32" s="8"/>
      <c r="D32" s="96"/>
      <c r="E32" s="214"/>
      <c r="F32" s="90">
        <v>100</v>
      </c>
      <c r="G32" s="95"/>
      <c r="H32" s="95"/>
      <c r="I32" s="9"/>
      <c r="J32" s="9">
        <v>100</v>
      </c>
      <c r="K32" s="95"/>
    </row>
    <row r="33" spans="1:11" s="3" customFormat="1" ht="15">
      <c r="A33" s="95"/>
      <c r="B33" s="98" t="s">
        <v>107</v>
      </c>
      <c r="C33" s="8"/>
      <c r="D33" s="96"/>
      <c r="E33" s="215"/>
      <c r="F33" s="90">
        <v>100</v>
      </c>
      <c r="G33" s="95"/>
      <c r="H33" s="95"/>
      <c r="I33" s="9"/>
      <c r="J33" s="9">
        <v>100</v>
      </c>
      <c r="K33" s="95"/>
    </row>
    <row r="34" spans="1:11" s="3" customFormat="1" ht="15">
      <c r="A34" s="95"/>
      <c r="B34" s="98" t="s">
        <v>108</v>
      </c>
      <c r="C34" s="8"/>
      <c r="D34" s="96"/>
      <c r="E34" s="215"/>
      <c r="F34" s="90">
        <v>100</v>
      </c>
      <c r="G34" s="95"/>
      <c r="H34" s="95"/>
      <c r="I34" s="9"/>
      <c r="J34" s="9">
        <v>100</v>
      </c>
      <c r="K34" s="95"/>
    </row>
    <row r="35" spans="1:11" s="99" customFormat="1" ht="14.25" customHeight="1">
      <c r="A35" s="220" t="s">
        <v>80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</row>
    <row r="36" spans="1:11" s="104" customFormat="1" ht="15.75">
      <c r="A36" s="100"/>
      <c r="B36" s="101"/>
      <c r="C36" s="213"/>
      <c r="D36" s="213">
        <v>3210</v>
      </c>
      <c r="E36" s="213">
        <v>2019</v>
      </c>
      <c r="F36" s="102">
        <f>SUM(F37:F39)</f>
        <v>3500</v>
      </c>
      <c r="G36" s="100"/>
      <c r="H36" s="100"/>
      <c r="I36" s="103"/>
      <c r="J36" s="102">
        <f>F36</f>
        <v>3500</v>
      </c>
      <c r="K36" s="100"/>
    </row>
    <row r="37" spans="1:11" s="108" customFormat="1" ht="15">
      <c r="A37" s="98"/>
      <c r="B37" s="98" t="s">
        <v>113</v>
      </c>
      <c r="C37" s="213"/>
      <c r="D37" s="213"/>
      <c r="E37" s="213"/>
      <c r="F37" s="105">
        <v>500</v>
      </c>
      <c r="G37" s="98"/>
      <c r="H37" s="98"/>
      <c r="I37" s="106"/>
      <c r="J37" s="107">
        <f>F37</f>
        <v>500</v>
      </c>
      <c r="K37" s="98"/>
    </row>
    <row r="38" spans="1:11" s="108" customFormat="1" ht="30">
      <c r="A38" s="98"/>
      <c r="B38" s="98" t="s">
        <v>115</v>
      </c>
      <c r="C38" s="213"/>
      <c r="D38" s="213"/>
      <c r="E38" s="213"/>
      <c r="F38" s="105">
        <v>1000</v>
      </c>
      <c r="G38" s="98"/>
      <c r="H38" s="98"/>
      <c r="I38" s="106"/>
      <c r="J38" s="107">
        <f>F38</f>
        <v>1000</v>
      </c>
      <c r="K38" s="98"/>
    </row>
    <row r="39" spans="1:11" s="108" customFormat="1" ht="15">
      <c r="A39" s="98"/>
      <c r="B39" s="98" t="s">
        <v>114</v>
      </c>
      <c r="C39" s="213"/>
      <c r="D39" s="213"/>
      <c r="E39" s="213"/>
      <c r="F39" s="105">
        <v>2000</v>
      </c>
      <c r="G39" s="98"/>
      <c r="H39" s="98"/>
      <c r="I39" s="106"/>
      <c r="J39" s="107">
        <f>F39</f>
        <v>2000</v>
      </c>
      <c r="K39" s="98"/>
    </row>
  </sheetData>
  <sheetProtection/>
  <mergeCells count="25">
    <mergeCell ref="C36:C39"/>
    <mergeCell ref="D36:D39"/>
    <mergeCell ref="E36:E39"/>
    <mergeCell ref="E29:E30"/>
    <mergeCell ref="E32:E34"/>
    <mergeCell ref="D13:D27"/>
    <mergeCell ref="E14:E27"/>
    <mergeCell ref="A35:K35"/>
    <mergeCell ref="C13:C27"/>
    <mergeCell ref="G5:G6"/>
    <mergeCell ref="H5:H6"/>
    <mergeCell ref="I5:J5"/>
    <mergeCell ref="A8:K8"/>
    <mergeCell ref="A9:D9"/>
    <mergeCell ref="A10:K10"/>
    <mergeCell ref="A1:K1"/>
    <mergeCell ref="A3:A6"/>
    <mergeCell ref="B3:B6"/>
    <mergeCell ref="C3:C6"/>
    <mergeCell ref="D3:D6"/>
    <mergeCell ref="E3:E6"/>
    <mergeCell ref="F3:J3"/>
    <mergeCell ref="K3:K6"/>
    <mergeCell ref="F4:F6"/>
    <mergeCell ref="G4:J4"/>
  </mergeCells>
  <printOptions/>
  <pageMargins left="0.4724409448818898" right="0.1968503937007874" top="0.5905511811023623" bottom="0.15748031496062992" header="0.35433070866141736" footer="0.1968503937007874"/>
  <pageSetup fitToHeight="5" horizontalDpi="600" verticalDpi="600" orientation="landscape" paperSize="9" scale="75" r:id="rId1"/>
  <rowBreaks count="1" manualBreakCount="1">
    <brk id="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106" zoomScaleSheetLayoutView="106" zoomScalePageLayoutView="0" workbookViewId="0" topLeftCell="A6">
      <selection activeCell="E9" sqref="E9"/>
    </sheetView>
  </sheetViews>
  <sheetFormatPr defaultColWidth="9.00390625" defaultRowHeight="12.75"/>
  <cols>
    <col min="1" max="1" width="6.25390625" style="1" customWidth="1"/>
    <col min="2" max="2" width="58.25390625" style="1" customWidth="1"/>
    <col min="3" max="3" width="8.25390625" style="1" customWidth="1"/>
    <col min="4" max="4" width="6.25390625" style="1" customWidth="1"/>
    <col min="5" max="5" width="8.00390625" style="1" customWidth="1"/>
    <col min="6" max="6" width="12.625" style="1" customWidth="1"/>
    <col min="7" max="7" width="6.00390625" style="1" customWidth="1"/>
    <col min="8" max="8" width="5.875" style="1" customWidth="1"/>
    <col min="9" max="9" width="12.375" style="1" customWidth="1"/>
    <col min="10" max="10" width="15.75390625" style="1" customWidth="1"/>
    <col min="11" max="11" width="18.00390625" style="1" customWidth="1"/>
    <col min="12" max="16384" width="9.125" style="1" customWidth="1"/>
  </cols>
  <sheetData>
    <row r="1" spans="1:11" ht="23.25" customHeight="1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3" spans="1:11" s="3" customFormat="1" ht="15.75" customHeight="1">
      <c r="A3" s="194" t="s">
        <v>0</v>
      </c>
      <c r="B3" s="194" t="s">
        <v>1</v>
      </c>
      <c r="C3" s="197" t="s">
        <v>2</v>
      </c>
      <c r="D3" s="197" t="s">
        <v>3</v>
      </c>
      <c r="E3" s="197" t="s">
        <v>4</v>
      </c>
      <c r="F3" s="194" t="s">
        <v>5</v>
      </c>
      <c r="G3" s="194"/>
      <c r="H3" s="194"/>
      <c r="I3" s="194"/>
      <c r="J3" s="194"/>
      <c r="K3" s="194" t="s">
        <v>6</v>
      </c>
    </row>
    <row r="4" spans="1:11" s="3" customFormat="1" ht="15.75">
      <c r="A4" s="194"/>
      <c r="B4" s="194"/>
      <c r="C4" s="198"/>
      <c r="D4" s="198"/>
      <c r="E4" s="198"/>
      <c r="F4" s="194" t="s">
        <v>7</v>
      </c>
      <c r="G4" s="194" t="s">
        <v>8</v>
      </c>
      <c r="H4" s="194"/>
      <c r="I4" s="194"/>
      <c r="J4" s="194"/>
      <c r="K4" s="194"/>
    </row>
    <row r="5" spans="1:11" s="3" customFormat="1" ht="15.75" customHeight="1">
      <c r="A5" s="194"/>
      <c r="B5" s="194"/>
      <c r="C5" s="198"/>
      <c r="D5" s="198"/>
      <c r="E5" s="198"/>
      <c r="F5" s="194"/>
      <c r="G5" s="197" t="s">
        <v>9</v>
      </c>
      <c r="H5" s="197" t="s">
        <v>10</v>
      </c>
      <c r="I5" s="194" t="s">
        <v>11</v>
      </c>
      <c r="J5" s="194"/>
      <c r="K5" s="194"/>
    </row>
    <row r="6" spans="1:11" s="3" customFormat="1" ht="48.75" customHeight="1">
      <c r="A6" s="194"/>
      <c r="B6" s="194"/>
      <c r="C6" s="199"/>
      <c r="D6" s="199"/>
      <c r="E6" s="199"/>
      <c r="F6" s="194"/>
      <c r="G6" s="199"/>
      <c r="H6" s="199"/>
      <c r="I6" s="2" t="s">
        <v>12</v>
      </c>
      <c r="J6" s="2" t="s">
        <v>13</v>
      </c>
      <c r="K6" s="194"/>
    </row>
    <row r="7" spans="1:11" s="6" customFormat="1" ht="15.7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6" customFormat="1" ht="21" customHeight="1">
      <c r="A8" s="191" t="s">
        <v>14</v>
      </c>
      <c r="B8" s="192"/>
      <c r="C8" s="192"/>
      <c r="D8" s="192"/>
      <c r="E8" s="192"/>
      <c r="F8" s="192"/>
      <c r="G8" s="192"/>
      <c r="H8" s="192"/>
      <c r="I8" s="192"/>
      <c r="J8" s="192"/>
      <c r="K8" s="193"/>
    </row>
    <row r="9" spans="1:12" s="6" customFormat="1" ht="18" customHeight="1">
      <c r="A9" s="191" t="s">
        <v>7</v>
      </c>
      <c r="B9" s="210"/>
      <c r="C9" s="210"/>
      <c r="D9" s="211"/>
      <c r="E9" s="189">
        <v>2019</v>
      </c>
      <c r="F9" s="72"/>
      <c r="G9" s="69"/>
      <c r="H9" s="69"/>
      <c r="I9" s="72"/>
      <c r="J9" s="72"/>
      <c r="K9" s="69"/>
      <c r="L9" s="73">
        <f>(I9+J9)-F9</f>
        <v>0</v>
      </c>
    </row>
    <row r="10" spans="1:11" s="110" customFormat="1" ht="16.5" customHeight="1" thickBot="1">
      <c r="A10" s="109"/>
      <c r="B10" s="221" t="s">
        <v>81</v>
      </c>
      <c r="C10" s="222"/>
      <c r="D10" s="222"/>
      <c r="E10" s="222"/>
      <c r="F10" s="222"/>
      <c r="G10" s="222"/>
      <c r="H10" s="222"/>
      <c r="I10" s="222"/>
      <c r="J10" s="222"/>
      <c r="K10" s="223"/>
    </row>
    <row r="11" spans="1:11" s="120" customFormat="1" ht="16.5" thickBot="1">
      <c r="A11" s="111"/>
      <c r="B11" s="112" t="s">
        <v>82</v>
      </c>
      <c r="C11" s="113" t="s">
        <v>93</v>
      </c>
      <c r="D11" s="114" t="s">
        <v>35</v>
      </c>
      <c r="E11" s="115">
        <v>2019</v>
      </c>
      <c r="F11" s="116">
        <f>SUM(F12:F16)</f>
        <v>1520</v>
      </c>
      <c r="G11" s="117"/>
      <c r="H11" s="117"/>
      <c r="I11" s="118">
        <f>F11</f>
        <v>1520</v>
      </c>
      <c r="J11" s="119">
        <f>SUM(J12:J13)</f>
        <v>0</v>
      </c>
      <c r="K11" s="117"/>
    </row>
    <row r="12" spans="1:10" s="8" customFormat="1" ht="18.75">
      <c r="A12" s="7"/>
      <c r="B12" s="122" t="s">
        <v>94</v>
      </c>
      <c r="C12" s="123">
        <v>6020</v>
      </c>
      <c r="D12" s="123">
        <v>2610</v>
      </c>
      <c r="E12" s="123">
        <v>2019</v>
      </c>
      <c r="F12" s="55">
        <v>100</v>
      </c>
      <c r="I12" s="10"/>
      <c r="J12" s="9"/>
    </row>
    <row r="13" spans="1:10" s="8" customFormat="1" ht="18.75">
      <c r="A13" s="7"/>
      <c r="B13" s="122" t="s">
        <v>95</v>
      </c>
      <c r="C13" s="123"/>
      <c r="D13" s="123"/>
      <c r="E13" s="123"/>
      <c r="F13" s="55">
        <v>120</v>
      </c>
      <c r="I13" s="10"/>
      <c r="J13" s="9"/>
    </row>
    <row r="14" spans="1:10" s="8" customFormat="1" ht="18.75">
      <c r="A14" s="7"/>
      <c r="B14" s="122" t="s">
        <v>97</v>
      </c>
      <c r="C14" s="123"/>
      <c r="D14" s="123"/>
      <c r="E14" s="123"/>
      <c r="F14" s="55">
        <v>100</v>
      </c>
      <c r="I14" s="10"/>
      <c r="J14" s="9"/>
    </row>
    <row r="15" spans="1:10" s="8" customFormat="1" ht="18.75">
      <c r="A15" s="7"/>
      <c r="B15" s="122" t="s">
        <v>98</v>
      </c>
      <c r="C15" s="123"/>
      <c r="D15" s="123"/>
      <c r="E15" s="123"/>
      <c r="F15" s="55">
        <v>200</v>
      </c>
      <c r="I15" s="10"/>
      <c r="J15" s="9"/>
    </row>
    <row r="16" spans="1:10" s="8" customFormat="1" ht="18.75">
      <c r="A16" s="7"/>
      <c r="B16" s="122" t="s">
        <v>96</v>
      </c>
      <c r="C16" s="123"/>
      <c r="D16" s="123"/>
      <c r="E16" s="123"/>
      <c r="F16" s="55">
        <v>1000</v>
      </c>
      <c r="I16" s="10"/>
      <c r="J16" s="9"/>
    </row>
  </sheetData>
  <sheetProtection/>
  <mergeCells count="16">
    <mergeCell ref="B10:K10"/>
    <mergeCell ref="G5:G6"/>
    <mergeCell ref="H5:H6"/>
    <mergeCell ref="I5:J5"/>
    <mergeCell ref="A8:K8"/>
    <mergeCell ref="A9:D9"/>
    <mergeCell ref="A1:K1"/>
    <mergeCell ref="A3:A6"/>
    <mergeCell ref="B3:B6"/>
    <mergeCell ref="C3:C6"/>
    <mergeCell ref="D3:D6"/>
    <mergeCell ref="E3:E6"/>
    <mergeCell ref="F3:J3"/>
    <mergeCell ref="K3:K6"/>
    <mergeCell ref="F4:F6"/>
    <mergeCell ref="G4:J4"/>
  </mergeCells>
  <printOptions/>
  <pageMargins left="0.4724409448818898" right="0.1968503937007874" top="0.5905511811023623" bottom="0.15748031496062992" header="0.35433070866141736" footer="0.1968503937007874"/>
  <pageSetup fitToHeight="5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="106" zoomScaleSheetLayoutView="106" zoomScalePageLayoutView="0" workbookViewId="0" topLeftCell="A50">
      <selection activeCell="A9" sqref="A9:K9"/>
    </sheetView>
  </sheetViews>
  <sheetFormatPr defaultColWidth="9.00390625" defaultRowHeight="12.75"/>
  <cols>
    <col min="1" max="1" width="6.25390625" style="1" customWidth="1"/>
    <col min="2" max="2" width="58.25390625" style="1" customWidth="1"/>
    <col min="3" max="3" width="8.25390625" style="1" customWidth="1"/>
    <col min="4" max="4" width="6.25390625" style="1" customWidth="1"/>
    <col min="5" max="5" width="8.00390625" style="1" customWidth="1"/>
    <col min="6" max="6" width="12.625" style="1" customWidth="1"/>
    <col min="7" max="7" width="6.00390625" style="1" customWidth="1"/>
    <col min="8" max="8" width="5.875" style="1" customWidth="1"/>
    <col min="9" max="9" width="12.375" style="1" customWidth="1"/>
    <col min="10" max="10" width="15.25390625" style="1" customWidth="1"/>
    <col min="11" max="11" width="35.00390625" style="1" customWidth="1"/>
    <col min="12" max="16384" width="9.125" style="1" customWidth="1"/>
  </cols>
  <sheetData>
    <row r="1" spans="1:11" ht="23.25" customHeight="1">
      <c r="A1" s="200" t="s">
        <v>71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3" spans="1:11" s="3" customFormat="1" ht="15.75" customHeight="1">
      <c r="A3" s="194" t="s">
        <v>0</v>
      </c>
      <c r="B3" s="194" t="s">
        <v>1</v>
      </c>
      <c r="C3" s="197" t="s">
        <v>2</v>
      </c>
      <c r="D3" s="197" t="s">
        <v>3</v>
      </c>
      <c r="E3" s="197" t="s">
        <v>4</v>
      </c>
      <c r="F3" s="194" t="s">
        <v>5</v>
      </c>
      <c r="G3" s="194"/>
      <c r="H3" s="194"/>
      <c r="I3" s="194"/>
      <c r="J3" s="194"/>
      <c r="K3" s="194" t="s">
        <v>6</v>
      </c>
    </row>
    <row r="4" spans="1:11" s="3" customFormat="1" ht="15.75">
      <c r="A4" s="194"/>
      <c r="B4" s="194"/>
      <c r="C4" s="198"/>
      <c r="D4" s="198"/>
      <c r="E4" s="198"/>
      <c r="F4" s="194" t="s">
        <v>7</v>
      </c>
      <c r="G4" s="194" t="s">
        <v>8</v>
      </c>
      <c r="H4" s="194"/>
      <c r="I4" s="194"/>
      <c r="J4" s="194"/>
      <c r="K4" s="194"/>
    </row>
    <row r="5" spans="1:11" s="3" customFormat="1" ht="15.75" customHeight="1">
      <c r="A5" s="194"/>
      <c r="B5" s="194"/>
      <c r="C5" s="198"/>
      <c r="D5" s="198"/>
      <c r="E5" s="198"/>
      <c r="F5" s="194"/>
      <c r="G5" s="197" t="s">
        <v>9</v>
      </c>
      <c r="H5" s="197" t="s">
        <v>10</v>
      </c>
      <c r="I5" s="194" t="s">
        <v>11</v>
      </c>
      <c r="J5" s="194"/>
      <c r="K5" s="194"/>
    </row>
    <row r="6" spans="1:11" s="3" customFormat="1" ht="48.75" customHeight="1">
      <c r="A6" s="194"/>
      <c r="B6" s="194"/>
      <c r="C6" s="199"/>
      <c r="D6" s="199"/>
      <c r="E6" s="199"/>
      <c r="F6" s="194"/>
      <c r="G6" s="199"/>
      <c r="H6" s="199"/>
      <c r="I6" s="2" t="s">
        <v>12</v>
      </c>
      <c r="J6" s="2" t="s">
        <v>13</v>
      </c>
      <c r="K6" s="194"/>
    </row>
    <row r="7" spans="1:11" s="6" customFormat="1" ht="15.7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6" customFormat="1" ht="21" customHeight="1">
      <c r="A8" s="191" t="s">
        <v>14</v>
      </c>
      <c r="B8" s="192"/>
      <c r="C8" s="192"/>
      <c r="D8" s="192"/>
      <c r="E8" s="192"/>
      <c r="F8" s="192"/>
      <c r="G8" s="192"/>
      <c r="H8" s="192"/>
      <c r="I8" s="192"/>
      <c r="J8" s="192"/>
      <c r="K8" s="193"/>
    </row>
    <row r="9" spans="1:11" ht="13.5">
      <c r="A9" s="195" t="s">
        <v>16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s="43" customFormat="1" ht="15.75" thickBot="1">
      <c r="A10" s="36"/>
      <c r="B10" s="37" t="s">
        <v>44</v>
      </c>
      <c r="C10" s="38" t="s">
        <v>59</v>
      </c>
      <c r="D10" s="39" t="s">
        <v>35</v>
      </c>
      <c r="E10" s="40">
        <v>2019</v>
      </c>
      <c r="F10" s="41">
        <f>F11+F46</f>
        <v>25742</v>
      </c>
      <c r="G10" s="42"/>
      <c r="H10" s="42"/>
      <c r="I10" s="46">
        <f>I11</f>
        <v>21092</v>
      </c>
      <c r="J10" s="46">
        <f>J46</f>
        <v>4650</v>
      </c>
      <c r="K10" s="42"/>
    </row>
    <row r="11" spans="1:11" s="23" customFormat="1" ht="16.5" customHeight="1" thickBot="1">
      <c r="A11" s="21"/>
      <c r="B11" s="56" t="s">
        <v>36</v>
      </c>
      <c r="C11" s="206">
        <v>6030</v>
      </c>
      <c r="D11" s="206" t="s">
        <v>35</v>
      </c>
      <c r="E11" s="206" t="s">
        <v>156</v>
      </c>
      <c r="F11" s="22">
        <f>F12+F13+F30</f>
        <v>21092</v>
      </c>
      <c r="G11" s="11"/>
      <c r="H11" s="11"/>
      <c r="I11" s="47">
        <f>F11</f>
        <v>21092</v>
      </c>
      <c r="J11" s="12">
        <f>J12+J13+J30</f>
        <v>0</v>
      </c>
      <c r="K11" s="11"/>
    </row>
    <row r="12" spans="1:11" s="29" customFormat="1" ht="43.5" customHeight="1" thickBot="1">
      <c r="A12" s="24"/>
      <c r="B12" s="25" t="s">
        <v>17</v>
      </c>
      <c r="C12" s="207"/>
      <c r="D12" s="207"/>
      <c r="E12" s="207"/>
      <c r="F12" s="26">
        <v>7800</v>
      </c>
      <c r="G12" s="27"/>
      <c r="H12" s="27"/>
      <c r="I12" s="48">
        <f>F12</f>
        <v>7800</v>
      </c>
      <c r="J12" s="28">
        <v>0</v>
      </c>
      <c r="K12" s="27" t="s">
        <v>54</v>
      </c>
    </row>
    <row r="13" spans="1:11" s="35" customFormat="1" ht="16.5" thickBot="1">
      <c r="A13" s="30"/>
      <c r="B13" s="31" t="s">
        <v>18</v>
      </c>
      <c r="C13" s="207"/>
      <c r="D13" s="207"/>
      <c r="E13" s="207"/>
      <c r="F13" s="32">
        <f>SUM(F14:F29)</f>
        <v>5782</v>
      </c>
      <c r="G13" s="33"/>
      <c r="H13" s="33"/>
      <c r="I13" s="49">
        <f>F13</f>
        <v>5782</v>
      </c>
      <c r="J13" s="34">
        <f>SUM(J14:J29)</f>
        <v>0</v>
      </c>
      <c r="K13" s="33"/>
    </row>
    <row r="14" spans="1:11" s="3" customFormat="1" ht="48">
      <c r="A14" s="7"/>
      <c r="B14" s="44" t="s">
        <v>19</v>
      </c>
      <c r="C14" s="207"/>
      <c r="D14" s="207"/>
      <c r="E14" s="207"/>
      <c r="F14" s="55">
        <v>4000</v>
      </c>
      <c r="G14" s="8"/>
      <c r="H14" s="8"/>
      <c r="I14" s="10">
        <v>4000</v>
      </c>
      <c r="J14" s="9">
        <v>0</v>
      </c>
      <c r="K14" s="60" t="s">
        <v>104</v>
      </c>
    </row>
    <row r="15" spans="1:11" s="3" customFormat="1" ht="12.75">
      <c r="A15" s="7"/>
      <c r="B15" s="44" t="s">
        <v>39</v>
      </c>
      <c r="C15" s="207"/>
      <c r="D15" s="207"/>
      <c r="E15" s="207"/>
      <c r="F15" s="55">
        <v>250</v>
      </c>
      <c r="G15" s="8"/>
      <c r="H15" s="8"/>
      <c r="I15" s="10">
        <v>250</v>
      </c>
      <c r="J15" s="9">
        <v>0</v>
      </c>
      <c r="K15" s="60" t="s">
        <v>110</v>
      </c>
    </row>
    <row r="16" spans="1:11" s="3" customFormat="1" ht="15">
      <c r="A16" s="7"/>
      <c r="B16" s="62" t="s">
        <v>20</v>
      </c>
      <c r="C16" s="207"/>
      <c r="D16" s="207"/>
      <c r="E16" s="207"/>
      <c r="F16" s="55">
        <v>100</v>
      </c>
      <c r="G16" s="8"/>
      <c r="H16" s="8"/>
      <c r="I16" s="10">
        <v>100</v>
      </c>
      <c r="J16" s="9">
        <v>0</v>
      </c>
      <c r="K16" s="60" t="s">
        <v>105</v>
      </c>
    </row>
    <row r="17" spans="1:11" s="3" customFormat="1" ht="24">
      <c r="A17" s="7"/>
      <c r="B17" s="62" t="s">
        <v>21</v>
      </c>
      <c r="C17" s="207"/>
      <c r="D17" s="207"/>
      <c r="E17" s="207"/>
      <c r="F17" s="55">
        <v>250</v>
      </c>
      <c r="G17" s="8"/>
      <c r="H17" s="8"/>
      <c r="I17" s="10">
        <v>250</v>
      </c>
      <c r="J17" s="9">
        <v>0</v>
      </c>
      <c r="K17" s="60" t="s">
        <v>101</v>
      </c>
    </row>
    <row r="18" spans="1:11" s="3" customFormat="1" ht="15">
      <c r="A18" s="7"/>
      <c r="B18" s="53" t="s">
        <v>37</v>
      </c>
      <c r="C18" s="207"/>
      <c r="D18" s="207"/>
      <c r="E18" s="207"/>
      <c r="F18" s="55">
        <v>100</v>
      </c>
      <c r="G18" s="8"/>
      <c r="H18" s="8"/>
      <c r="I18" s="10">
        <v>100</v>
      </c>
      <c r="J18" s="9">
        <v>0</v>
      </c>
      <c r="K18" s="124" t="s">
        <v>109</v>
      </c>
    </row>
    <row r="19" spans="1:11" s="3" customFormat="1" ht="15">
      <c r="A19" s="7"/>
      <c r="B19" s="53" t="s">
        <v>62</v>
      </c>
      <c r="C19" s="207"/>
      <c r="D19" s="207"/>
      <c r="E19" s="207"/>
      <c r="F19" s="55">
        <v>50</v>
      </c>
      <c r="G19" s="8"/>
      <c r="H19" s="8"/>
      <c r="I19" s="10">
        <v>50</v>
      </c>
      <c r="J19" s="9">
        <v>0</v>
      </c>
      <c r="K19" s="67"/>
    </row>
    <row r="20" spans="1:11" s="3" customFormat="1" ht="15">
      <c r="A20" s="7"/>
      <c r="B20" s="53" t="s">
        <v>63</v>
      </c>
      <c r="C20" s="207"/>
      <c r="D20" s="207"/>
      <c r="E20" s="207"/>
      <c r="F20" s="55">
        <v>50</v>
      </c>
      <c r="G20" s="8"/>
      <c r="H20" s="8"/>
      <c r="I20" s="10">
        <v>50</v>
      </c>
      <c r="J20" s="9">
        <v>0</v>
      </c>
      <c r="K20" s="67"/>
    </row>
    <row r="21" spans="1:11" s="3" customFormat="1" ht="36">
      <c r="A21" s="7"/>
      <c r="B21" s="62" t="s">
        <v>22</v>
      </c>
      <c r="C21" s="207"/>
      <c r="D21" s="207"/>
      <c r="E21" s="207"/>
      <c r="F21" s="55">
        <v>20</v>
      </c>
      <c r="G21" s="8"/>
      <c r="H21" s="8"/>
      <c r="I21" s="10">
        <v>20</v>
      </c>
      <c r="J21" s="9">
        <v>0</v>
      </c>
      <c r="K21" s="61" t="s">
        <v>47</v>
      </c>
    </row>
    <row r="22" spans="1:11" s="3" customFormat="1" ht="36">
      <c r="A22" s="7"/>
      <c r="B22" s="62" t="s">
        <v>23</v>
      </c>
      <c r="C22" s="207"/>
      <c r="D22" s="207"/>
      <c r="E22" s="207"/>
      <c r="F22" s="55">
        <v>50</v>
      </c>
      <c r="G22" s="8"/>
      <c r="H22" s="8"/>
      <c r="I22" s="10">
        <v>50</v>
      </c>
      <c r="J22" s="9">
        <v>0</v>
      </c>
      <c r="K22" s="61" t="s">
        <v>52</v>
      </c>
    </row>
    <row r="23" spans="1:11" s="3" customFormat="1" ht="60">
      <c r="A23" s="7"/>
      <c r="B23" s="66" t="s">
        <v>24</v>
      </c>
      <c r="C23" s="207"/>
      <c r="D23" s="207"/>
      <c r="E23" s="207"/>
      <c r="F23" s="55">
        <v>100</v>
      </c>
      <c r="G23" s="8"/>
      <c r="H23" s="8"/>
      <c r="I23" s="10">
        <v>100</v>
      </c>
      <c r="J23" s="9">
        <v>0</v>
      </c>
      <c r="K23" s="67" t="s">
        <v>53</v>
      </c>
    </row>
    <row r="24" spans="1:12" s="3" customFormat="1" ht="12.75">
      <c r="A24" s="7"/>
      <c r="B24" s="44" t="s">
        <v>41</v>
      </c>
      <c r="C24" s="207"/>
      <c r="D24" s="207"/>
      <c r="E24" s="207"/>
      <c r="F24" s="55">
        <v>162</v>
      </c>
      <c r="G24" s="8"/>
      <c r="H24" s="8"/>
      <c r="I24" s="10">
        <v>162</v>
      </c>
      <c r="J24" s="9">
        <v>0</v>
      </c>
      <c r="K24" s="67" t="s">
        <v>56</v>
      </c>
      <c r="L24" s="3" t="s">
        <v>57</v>
      </c>
    </row>
    <row r="25" spans="1:11" s="3" customFormat="1" ht="12.75">
      <c r="A25" s="7"/>
      <c r="B25" s="44" t="s">
        <v>64</v>
      </c>
      <c r="C25" s="207"/>
      <c r="D25" s="207"/>
      <c r="E25" s="207"/>
      <c r="F25" s="55">
        <v>50</v>
      </c>
      <c r="G25" s="8"/>
      <c r="H25" s="8"/>
      <c r="I25" s="10">
        <v>50</v>
      </c>
      <c r="J25" s="9">
        <v>0</v>
      </c>
      <c r="K25" s="67"/>
    </row>
    <row r="26" spans="1:11" s="3" customFormat="1" ht="108">
      <c r="A26" s="7"/>
      <c r="B26" s="66" t="s">
        <v>25</v>
      </c>
      <c r="C26" s="207"/>
      <c r="D26" s="207"/>
      <c r="E26" s="207"/>
      <c r="F26" s="55">
        <v>200</v>
      </c>
      <c r="G26" s="8"/>
      <c r="H26" s="8"/>
      <c r="I26" s="10">
        <v>200</v>
      </c>
      <c r="J26" s="9">
        <v>0</v>
      </c>
      <c r="K26" s="61" t="s">
        <v>51</v>
      </c>
    </row>
    <row r="27" spans="1:11" s="3" customFormat="1" ht="15">
      <c r="A27" s="7"/>
      <c r="B27" s="45" t="s">
        <v>26</v>
      </c>
      <c r="C27" s="207"/>
      <c r="D27" s="207"/>
      <c r="E27" s="207"/>
      <c r="F27" s="55">
        <v>100</v>
      </c>
      <c r="G27" s="8"/>
      <c r="H27" s="8"/>
      <c r="I27" s="10">
        <v>100</v>
      </c>
      <c r="J27" s="9">
        <v>0</v>
      </c>
      <c r="K27" s="61" t="s">
        <v>50</v>
      </c>
    </row>
    <row r="28" spans="1:11" s="3" customFormat="1" ht="12.75">
      <c r="A28" s="7"/>
      <c r="B28" s="45" t="s">
        <v>40</v>
      </c>
      <c r="C28" s="207"/>
      <c r="D28" s="207"/>
      <c r="E28" s="207"/>
      <c r="F28" s="55">
        <v>250</v>
      </c>
      <c r="G28" s="8"/>
      <c r="H28" s="8"/>
      <c r="I28" s="10">
        <v>250</v>
      </c>
      <c r="J28" s="9">
        <v>0</v>
      </c>
      <c r="K28" s="61" t="s">
        <v>50</v>
      </c>
    </row>
    <row r="29" spans="1:11" s="3" customFormat="1" ht="15.75" thickBot="1">
      <c r="A29" s="7"/>
      <c r="B29" s="45" t="s">
        <v>27</v>
      </c>
      <c r="C29" s="207"/>
      <c r="D29" s="207"/>
      <c r="E29" s="207"/>
      <c r="F29" s="55">
        <v>50</v>
      </c>
      <c r="G29" s="8"/>
      <c r="H29" s="8"/>
      <c r="I29" s="10">
        <v>50</v>
      </c>
      <c r="J29" s="9">
        <v>0</v>
      </c>
      <c r="K29" s="61" t="s">
        <v>50</v>
      </c>
    </row>
    <row r="30" spans="1:11" s="3" customFormat="1" ht="16.5" customHeight="1" thickBot="1">
      <c r="A30" s="7"/>
      <c r="B30" s="18" t="s">
        <v>29</v>
      </c>
      <c r="C30" s="203" t="s">
        <v>59</v>
      </c>
      <c r="D30" s="224" t="s">
        <v>35</v>
      </c>
      <c r="E30" s="204" t="s">
        <v>156</v>
      </c>
      <c r="F30" s="68">
        <f>I30+J30</f>
        <v>7510</v>
      </c>
      <c r="G30" s="15"/>
      <c r="H30" s="15"/>
      <c r="I30" s="68">
        <f>SUM(I31:I45)</f>
        <v>7510</v>
      </c>
      <c r="J30" s="16">
        <f>SUM(J31:J43)</f>
        <v>0</v>
      </c>
      <c r="K30" s="15"/>
    </row>
    <row r="31" spans="1:11" s="3" customFormat="1" ht="15">
      <c r="A31" s="7"/>
      <c r="B31" s="44" t="s">
        <v>28</v>
      </c>
      <c r="C31" s="204"/>
      <c r="D31" s="225"/>
      <c r="E31" s="204"/>
      <c r="F31" s="55">
        <v>500</v>
      </c>
      <c r="G31" s="8"/>
      <c r="H31" s="8"/>
      <c r="I31" s="10">
        <v>700</v>
      </c>
      <c r="J31" s="9">
        <v>0</v>
      </c>
      <c r="K31" s="61" t="s">
        <v>50</v>
      </c>
    </row>
    <row r="32" spans="1:11" s="3" customFormat="1" ht="15">
      <c r="A32" s="7"/>
      <c r="B32" s="63" t="s">
        <v>30</v>
      </c>
      <c r="C32" s="204"/>
      <c r="D32" s="225"/>
      <c r="E32" s="204"/>
      <c r="F32" s="55">
        <v>800</v>
      </c>
      <c r="G32" s="8"/>
      <c r="H32" s="8"/>
      <c r="I32" s="10">
        <v>800</v>
      </c>
      <c r="J32" s="9">
        <v>0</v>
      </c>
      <c r="K32" s="61" t="s">
        <v>48</v>
      </c>
    </row>
    <row r="33" spans="1:11" s="3" customFormat="1" ht="15">
      <c r="A33" s="7"/>
      <c r="B33" s="63" t="s">
        <v>61</v>
      </c>
      <c r="C33" s="204"/>
      <c r="D33" s="225"/>
      <c r="E33" s="204"/>
      <c r="F33" s="55">
        <v>50</v>
      </c>
      <c r="G33" s="8"/>
      <c r="H33" s="8"/>
      <c r="I33" s="10">
        <v>50</v>
      </c>
      <c r="J33" s="9"/>
      <c r="K33" s="61"/>
    </row>
    <row r="34" spans="1:11" s="3" customFormat="1" ht="15">
      <c r="A34" s="7"/>
      <c r="B34" s="63" t="s">
        <v>31</v>
      </c>
      <c r="C34" s="204"/>
      <c r="D34" s="225"/>
      <c r="E34" s="204"/>
      <c r="F34" s="55">
        <v>200</v>
      </c>
      <c r="G34" s="8"/>
      <c r="H34" s="8"/>
      <c r="I34" s="10">
        <v>200</v>
      </c>
      <c r="J34" s="9">
        <v>0</v>
      </c>
      <c r="K34" s="61" t="s">
        <v>45</v>
      </c>
    </row>
    <row r="35" spans="1:11" s="3" customFormat="1" ht="15">
      <c r="A35" s="7"/>
      <c r="B35" s="19" t="s">
        <v>32</v>
      </c>
      <c r="C35" s="204"/>
      <c r="D35" s="225"/>
      <c r="E35" s="204"/>
      <c r="F35" s="55">
        <v>200</v>
      </c>
      <c r="G35" s="8"/>
      <c r="H35" s="8"/>
      <c r="I35" s="10">
        <v>200</v>
      </c>
      <c r="J35" s="9">
        <v>0</v>
      </c>
      <c r="K35" s="8" t="s">
        <v>49</v>
      </c>
    </row>
    <row r="36" spans="1:11" s="3" customFormat="1" ht="17.25" customHeight="1">
      <c r="A36" s="7"/>
      <c r="B36" s="64" t="s">
        <v>43</v>
      </c>
      <c r="C36" s="204"/>
      <c r="D36" s="225"/>
      <c r="E36" s="204"/>
      <c r="F36" s="55">
        <v>300</v>
      </c>
      <c r="G36" s="8"/>
      <c r="H36" s="8"/>
      <c r="I36" s="10">
        <v>300</v>
      </c>
      <c r="J36" s="9">
        <v>0</v>
      </c>
      <c r="K36" s="61" t="s">
        <v>55</v>
      </c>
    </row>
    <row r="37" spans="1:11" s="3" customFormat="1" ht="12.75">
      <c r="A37" s="7"/>
      <c r="B37" s="64" t="s">
        <v>65</v>
      </c>
      <c r="C37" s="204"/>
      <c r="D37" s="225"/>
      <c r="E37" s="204"/>
      <c r="F37" s="55">
        <v>200</v>
      </c>
      <c r="G37" s="8"/>
      <c r="H37" s="8"/>
      <c r="I37" s="10">
        <v>200</v>
      </c>
      <c r="J37" s="9">
        <v>0</v>
      </c>
      <c r="K37" s="61"/>
    </row>
    <row r="38" spans="1:11" s="3" customFormat="1" ht="15">
      <c r="A38" s="7"/>
      <c r="B38" s="65" t="s">
        <v>38</v>
      </c>
      <c r="C38" s="204"/>
      <c r="D38" s="225"/>
      <c r="E38" s="204"/>
      <c r="F38" s="55">
        <v>3300</v>
      </c>
      <c r="G38" s="8"/>
      <c r="H38" s="8"/>
      <c r="I38" s="10">
        <v>3300</v>
      </c>
      <c r="J38" s="9">
        <v>0</v>
      </c>
      <c r="K38" s="61"/>
    </row>
    <row r="39" spans="1:11" s="3" customFormat="1" ht="15">
      <c r="A39" s="7"/>
      <c r="B39" s="19" t="s">
        <v>33</v>
      </c>
      <c r="C39" s="204"/>
      <c r="D39" s="225"/>
      <c r="E39" s="204"/>
      <c r="F39" s="55">
        <v>100</v>
      </c>
      <c r="G39" s="8"/>
      <c r="H39" s="8"/>
      <c r="I39" s="10">
        <v>100</v>
      </c>
      <c r="J39" s="9">
        <v>0</v>
      </c>
      <c r="K39" s="61" t="s">
        <v>50</v>
      </c>
    </row>
    <row r="40" spans="1:11" s="3" customFormat="1" ht="15">
      <c r="A40" s="7"/>
      <c r="B40" s="19" t="s">
        <v>34</v>
      </c>
      <c r="C40" s="204"/>
      <c r="D40" s="225"/>
      <c r="E40" s="204"/>
      <c r="F40" s="55">
        <v>300</v>
      </c>
      <c r="G40" s="8"/>
      <c r="H40" s="8"/>
      <c r="I40" s="10">
        <v>300</v>
      </c>
      <c r="J40" s="9">
        <v>0</v>
      </c>
      <c r="K40" s="61" t="s">
        <v>50</v>
      </c>
    </row>
    <row r="41" spans="1:11" s="52" customFormat="1" ht="15">
      <c r="A41" s="54"/>
      <c r="B41" s="70" t="s">
        <v>117</v>
      </c>
      <c r="C41" s="204"/>
      <c r="D41" s="225"/>
      <c r="E41" s="204"/>
      <c r="F41" s="55">
        <v>300</v>
      </c>
      <c r="G41" s="51"/>
      <c r="H41" s="51"/>
      <c r="I41" s="50">
        <v>250</v>
      </c>
      <c r="J41" s="71">
        <v>0</v>
      </c>
      <c r="K41" s="60" t="s">
        <v>100</v>
      </c>
    </row>
    <row r="42" spans="1:11" s="52" customFormat="1" ht="15">
      <c r="A42" s="54"/>
      <c r="B42" s="70" t="s">
        <v>67</v>
      </c>
      <c r="C42" s="204"/>
      <c r="D42" s="225"/>
      <c r="E42" s="204"/>
      <c r="F42" s="55">
        <v>10</v>
      </c>
      <c r="G42" s="51"/>
      <c r="H42" s="51"/>
      <c r="I42" s="50">
        <v>10</v>
      </c>
      <c r="J42" s="71">
        <v>0</v>
      </c>
      <c r="K42" s="60"/>
    </row>
    <row r="43" spans="1:11" s="3" customFormat="1" ht="36" customHeight="1">
      <c r="A43" s="7"/>
      <c r="B43" s="20" t="s">
        <v>66</v>
      </c>
      <c r="C43" s="204"/>
      <c r="D43" s="225"/>
      <c r="E43" s="204"/>
      <c r="F43" s="55">
        <v>100</v>
      </c>
      <c r="G43" s="8"/>
      <c r="H43" s="8"/>
      <c r="I43" s="10">
        <v>100</v>
      </c>
      <c r="J43" s="9">
        <v>0</v>
      </c>
      <c r="K43" s="61" t="s">
        <v>46</v>
      </c>
    </row>
    <row r="44" spans="1:11" s="3" customFormat="1" ht="15">
      <c r="A44" s="7"/>
      <c r="B44" s="65" t="s">
        <v>68</v>
      </c>
      <c r="C44" s="204"/>
      <c r="D44" s="225"/>
      <c r="E44" s="204"/>
      <c r="F44" s="55">
        <v>500</v>
      </c>
      <c r="G44" s="8"/>
      <c r="H44" s="8"/>
      <c r="I44" s="10">
        <v>500</v>
      </c>
      <c r="J44" s="9">
        <v>0</v>
      </c>
      <c r="K44" s="61"/>
    </row>
    <row r="45" spans="1:11" s="3" customFormat="1" ht="15.75" thickBot="1">
      <c r="A45" s="7"/>
      <c r="B45" s="65" t="s">
        <v>69</v>
      </c>
      <c r="C45" s="205"/>
      <c r="D45" s="226"/>
      <c r="E45" s="205"/>
      <c r="F45" s="55">
        <v>500</v>
      </c>
      <c r="G45" s="8"/>
      <c r="H45" s="8"/>
      <c r="I45" s="10">
        <v>500</v>
      </c>
      <c r="J45" s="9">
        <v>0</v>
      </c>
      <c r="K45" s="61"/>
    </row>
    <row r="46" spans="1:11" s="3" customFormat="1" ht="16.5" customHeight="1" thickBot="1">
      <c r="A46" s="7"/>
      <c r="B46" s="14" t="s">
        <v>42</v>
      </c>
      <c r="C46" s="58" t="s">
        <v>59</v>
      </c>
      <c r="D46" s="59" t="s">
        <v>15</v>
      </c>
      <c r="E46" s="227" t="s">
        <v>156</v>
      </c>
      <c r="F46" s="17">
        <f>SUM(F47:F48)</f>
        <v>4650</v>
      </c>
      <c r="G46" s="15"/>
      <c r="H46" s="15"/>
      <c r="I46" s="68">
        <v>0</v>
      </c>
      <c r="J46" s="17">
        <f>SUM(J47:J48)</f>
        <v>4650</v>
      </c>
      <c r="K46" s="15"/>
    </row>
    <row r="47" spans="1:11" s="52" customFormat="1" ht="29.25" customHeight="1">
      <c r="A47" s="54"/>
      <c r="B47" s="57" t="s">
        <v>58</v>
      </c>
      <c r="C47" s="13" t="s">
        <v>59</v>
      </c>
      <c r="D47" s="13" t="s">
        <v>15</v>
      </c>
      <c r="E47" s="228"/>
      <c r="F47" s="55">
        <v>1650</v>
      </c>
      <c r="G47" s="51"/>
      <c r="H47" s="51"/>
      <c r="I47" s="10">
        <v>0</v>
      </c>
      <c r="J47" s="50">
        <v>1650</v>
      </c>
      <c r="K47" s="60" t="s">
        <v>60</v>
      </c>
    </row>
    <row r="48" spans="2:10" ht="12.75">
      <c r="B48" s="1" t="s">
        <v>118</v>
      </c>
      <c r="F48" s="1">
        <v>3000</v>
      </c>
      <c r="J48" s="1">
        <v>3000</v>
      </c>
    </row>
  </sheetData>
  <sheetProtection/>
  <mergeCells count="22">
    <mergeCell ref="A1:K1"/>
    <mergeCell ref="A3:A6"/>
    <mergeCell ref="B3:B6"/>
    <mergeCell ref="C3:C6"/>
    <mergeCell ref="D3:D6"/>
    <mergeCell ref="E3:E6"/>
    <mergeCell ref="F3:J3"/>
    <mergeCell ref="K3:K6"/>
    <mergeCell ref="F4:F6"/>
    <mergeCell ref="G4:J4"/>
    <mergeCell ref="I5:J5"/>
    <mergeCell ref="A8:K8"/>
    <mergeCell ref="A9:K9"/>
    <mergeCell ref="C11:C29"/>
    <mergeCell ref="D11:D29"/>
    <mergeCell ref="E11:E29"/>
    <mergeCell ref="C30:C45"/>
    <mergeCell ref="D30:D45"/>
    <mergeCell ref="E30:E45"/>
    <mergeCell ref="E46:E47"/>
    <mergeCell ref="G5:G6"/>
    <mergeCell ref="H5:H6"/>
  </mergeCells>
  <printOptions/>
  <pageMargins left="0.4724409448818898" right="0.1968503937007874" top="0.35433070866141736" bottom="0.15748031496062992" header="0.35433070866141736" footer="0.1968503937007874"/>
  <pageSetup fitToHeight="2" fitToWidth="1" horizontalDpi="600" verticalDpi="600" orientation="landscape" paperSize="9" scale="82" r:id="rId1"/>
  <rowBreaks count="2" manualBreakCount="2">
    <brk id="29" max="10" man="1"/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Marina_Rada</cp:lastModifiedBy>
  <cp:lastPrinted>2018-12-26T12:47:34Z</cp:lastPrinted>
  <dcterms:created xsi:type="dcterms:W3CDTF">2016-10-21T11:07:22Z</dcterms:created>
  <dcterms:modified xsi:type="dcterms:W3CDTF">2018-12-27T12:25:04Z</dcterms:modified>
  <cp:category/>
  <cp:version/>
  <cp:contentType/>
  <cp:contentStatus/>
</cp:coreProperties>
</file>